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435" tabRatio="635" activeTab="1"/>
  </bookViews>
  <sheets>
    <sheet name="Arkusz1" sheetId="1" r:id="rId1"/>
    <sheet name="tabl 1" sheetId="2" r:id="rId2"/>
    <sheet name="tabl. 2" sheetId="3" r:id="rId3"/>
    <sheet name="tabl. 3" sheetId="4" r:id="rId4"/>
    <sheet name="Arkusz4" sheetId="5" state="hidden" r:id="rId5"/>
    <sheet name="tabl. 4" sheetId="6" r:id="rId6"/>
    <sheet name="tabl.5" sheetId="7" r:id="rId7"/>
    <sheet name="tabl.6" sheetId="8" r:id="rId8"/>
    <sheet name="Tabl. 7" sheetId="9" r:id="rId9"/>
    <sheet name="Tabl. 8" sheetId="10" r:id="rId10"/>
    <sheet name="Tabl.9" sheetId="11" r:id="rId11"/>
    <sheet name="tabl. 10" sheetId="12" r:id="rId12"/>
    <sheet name="Tabl. 11" sheetId="13" r:id="rId13"/>
    <sheet name="Tabl. 12" sheetId="14" r:id="rId14"/>
    <sheet name="Tabl. 13" sheetId="15" r:id="rId15"/>
    <sheet name="Tabl. 14" sheetId="16" r:id="rId16"/>
    <sheet name="Tabl.15" sheetId="17" r:id="rId17"/>
    <sheet name="tabl 16" sheetId="18" r:id="rId18"/>
    <sheet name="tabl 17" sheetId="19" r:id="rId19"/>
    <sheet name="tabl.18" sheetId="20" r:id="rId20"/>
    <sheet name="tabl.19" sheetId="21" r:id="rId21"/>
    <sheet name="tabl.20" sheetId="22" r:id="rId22"/>
    <sheet name="tabl. 21" sheetId="23" r:id="rId23"/>
    <sheet name="tabl.22" sheetId="24" r:id="rId24"/>
    <sheet name="tabl. 23" sheetId="25" r:id="rId25"/>
    <sheet name="tabl.24" sheetId="26" r:id="rId26"/>
    <sheet name="tabl.25" sheetId="27" r:id="rId27"/>
    <sheet name="tabl.26" sheetId="28" r:id="rId28"/>
    <sheet name="tabl.27" sheetId="29" r:id="rId29"/>
    <sheet name="tabl28" sheetId="30" r:id="rId30"/>
    <sheet name="tabl.29" sheetId="31" r:id="rId31"/>
    <sheet name="tabl.30" sheetId="32" r:id="rId32"/>
    <sheet name="tabl.31" sheetId="33" r:id="rId33"/>
    <sheet name="tabl.32" sheetId="34" r:id="rId34"/>
    <sheet name="tabl.33" sheetId="35" r:id="rId35"/>
    <sheet name="tabl.34" sheetId="36" r:id="rId36"/>
  </sheets>
  <definedNames>
    <definedName name="_xlnm.Print_Area" localSheetId="25">'tabl.24'!$A$1:$F$45</definedName>
  </definedNames>
  <calcPr fullCalcOnLoad="1"/>
</workbook>
</file>

<file path=xl/sharedStrings.xml><?xml version="1.0" encoding="utf-8"?>
<sst xmlns="http://schemas.openxmlformats.org/spreadsheetml/2006/main" count="2095" uniqueCount="338">
  <si>
    <t>Sektor</t>
  </si>
  <si>
    <t>Wyszczególnienie</t>
  </si>
  <si>
    <t xml:space="preserve">publiczny </t>
  </si>
  <si>
    <t>prywatny</t>
  </si>
  <si>
    <t>OGÓŁEM</t>
  </si>
  <si>
    <t>Ogółem</t>
  </si>
  <si>
    <t>REGION CENTRALNY</t>
  </si>
  <si>
    <t>REGION POŁUDNIOWY</t>
  </si>
  <si>
    <t xml:space="preserve"> Łódzkie</t>
  </si>
  <si>
    <t xml:space="preserve"> Mazowieckie</t>
  </si>
  <si>
    <t xml:space="preserve"> Małopolskie</t>
  </si>
  <si>
    <t xml:space="preserve"> Śląskie</t>
  </si>
  <si>
    <t>REGION WSCHODNI</t>
  </si>
  <si>
    <t>Lubelskie</t>
  </si>
  <si>
    <t>Podkarpackie</t>
  </si>
  <si>
    <t>Podlaskie</t>
  </si>
  <si>
    <t>Świętokrzyskie</t>
  </si>
  <si>
    <t>REGION PÓŁNOCNO-ZACHODNI</t>
  </si>
  <si>
    <t>Lubuskie</t>
  </si>
  <si>
    <t>Wielkopolskie</t>
  </si>
  <si>
    <t>Zachodniopomorskie</t>
  </si>
  <si>
    <t>REGION POŁUDNIOWO-ZACHODNI</t>
  </si>
  <si>
    <t>Dolnośląskie</t>
  </si>
  <si>
    <t>Opolskie</t>
  </si>
  <si>
    <t>REGION PÓŁNOCNY</t>
  </si>
  <si>
    <t>Kujawsko-Pomorskie</t>
  </si>
  <si>
    <t>Pomorskie</t>
  </si>
  <si>
    <t>Warmińsko-Mazurskie</t>
  </si>
  <si>
    <t>w roku</t>
  </si>
  <si>
    <t>Specification</t>
  </si>
  <si>
    <t>a</t>
  </si>
  <si>
    <t>b</t>
  </si>
  <si>
    <t xml:space="preserve">OGÓŁEM </t>
  </si>
  <si>
    <t xml:space="preserve">TOTAL  </t>
  </si>
  <si>
    <t xml:space="preserve">I </t>
  </si>
  <si>
    <t xml:space="preserve">II </t>
  </si>
  <si>
    <t xml:space="preserve">III </t>
  </si>
  <si>
    <t xml:space="preserve">IV </t>
  </si>
  <si>
    <t>Przeciętna</t>
  </si>
  <si>
    <t xml:space="preserve">Przetwórstwo przemysłowe </t>
  </si>
  <si>
    <t xml:space="preserve">Manufacturing </t>
  </si>
  <si>
    <t xml:space="preserve">Construction </t>
  </si>
  <si>
    <t xml:space="preserve">Edukacja </t>
  </si>
  <si>
    <t>Education</t>
  </si>
  <si>
    <t>Sector</t>
  </si>
  <si>
    <t>private</t>
  </si>
  <si>
    <t>public</t>
  </si>
  <si>
    <t>Total</t>
  </si>
  <si>
    <t>Przedstawiciele władz publicznych, wyżsi urzędnicy i kierownicy</t>
  </si>
  <si>
    <t>Specjaliści</t>
  </si>
  <si>
    <t>Professionals</t>
  </si>
  <si>
    <t>Technicy i inny średni personel</t>
  </si>
  <si>
    <t>Technicians and associate professionals</t>
  </si>
  <si>
    <t>Pracownicy biurowi</t>
  </si>
  <si>
    <t>Rolnicy, ogrodnicy, leśnicy i rybacy</t>
  </si>
  <si>
    <t>Robotnicy przemysłowi i rzemieślnicy</t>
  </si>
  <si>
    <t>Craft and related trades workers</t>
  </si>
  <si>
    <t>Operatorzy i monterzy maszyn i urządzeń</t>
  </si>
  <si>
    <t>Plant and machine operators and assemblers</t>
  </si>
  <si>
    <t>Pracownicy przy pracach prostych</t>
  </si>
  <si>
    <t>Elementary occupations</t>
  </si>
  <si>
    <t xml:space="preserve">             </t>
  </si>
  <si>
    <t>Stan na koniec kwartału</t>
  </si>
  <si>
    <t>As of end of quarter</t>
  </si>
  <si>
    <t xml:space="preserve"> w roku</t>
  </si>
  <si>
    <t>Average</t>
  </si>
  <si>
    <t>annual</t>
  </si>
  <si>
    <t>I - IV</t>
  </si>
  <si>
    <t xml:space="preserve">Public administration and defence; compulsory social security </t>
  </si>
  <si>
    <t>TOTAL</t>
  </si>
  <si>
    <t xml:space="preserve">Wyszczególnienie </t>
  </si>
  <si>
    <t>Stan na koniec okresu</t>
  </si>
  <si>
    <t xml:space="preserve">Tabl. 26  Wskaźnik wykorzystania wolnych miejsc pracy według regionów </t>
  </si>
  <si>
    <t>of which:  in occupations</t>
  </si>
  <si>
    <t xml:space="preserve"> w tym:   w zawodach:</t>
  </si>
  <si>
    <t>created in quarter</t>
  </si>
  <si>
    <t>Utworzone w kwartale</t>
  </si>
  <si>
    <t>kierowcy i operatorzy pojazdów</t>
  </si>
  <si>
    <t>Specyfication</t>
  </si>
  <si>
    <t>Pracujący</t>
  </si>
  <si>
    <t xml:space="preserve">Nowo utworzone </t>
  </si>
  <si>
    <t>miejsca pracy</t>
  </si>
  <si>
    <t>Vacancies</t>
  </si>
  <si>
    <t xml:space="preserve">     według sektorów własności</t>
  </si>
  <si>
    <t xml:space="preserve">     by ownership sectors</t>
  </si>
  <si>
    <t xml:space="preserve">      według wielkości jednostek</t>
  </si>
  <si>
    <t xml:space="preserve">      by sitze of units</t>
  </si>
  <si>
    <t>10 - 49</t>
  </si>
  <si>
    <t xml:space="preserve">     według rodzajów działalności</t>
  </si>
  <si>
    <t>Newly created jobs</t>
  </si>
  <si>
    <t xml:space="preserve">     by kind of activity</t>
  </si>
  <si>
    <t>Budownictwo</t>
  </si>
  <si>
    <t>Trade; repair of motor vehicles</t>
  </si>
  <si>
    <t>Transport i gospodarka magazynowa</t>
  </si>
  <si>
    <t>Transportation and storage</t>
  </si>
  <si>
    <t>Zakwaterowanie i gastronomia</t>
  </si>
  <si>
    <t>Accommodation and catering</t>
  </si>
  <si>
    <t>Informacja i komunikacja</t>
  </si>
  <si>
    <t>Information and communication</t>
  </si>
  <si>
    <t>Działalność finansowa i ubezpieczeniowa</t>
  </si>
  <si>
    <t>Financial and insurance activities</t>
  </si>
  <si>
    <t>Działalność profesjonalna, naukowa i techniczna</t>
  </si>
  <si>
    <t>Professional, scientific and technical activities</t>
  </si>
  <si>
    <t>Administrative and support service activities</t>
  </si>
  <si>
    <t>Opieka zdrowotna i pomoc społeczna</t>
  </si>
  <si>
    <t xml:space="preserve">Human health and social work activities </t>
  </si>
  <si>
    <t>Arts, entertainment and recreation</t>
  </si>
  <si>
    <t>Pozostała działalność usługowa</t>
  </si>
  <si>
    <t>Other service activities</t>
  </si>
  <si>
    <t>Działalność związana z kulturą, rozrywką i rekreacją</t>
  </si>
  <si>
    <t>Działalność związana z kulturą, rozrywką           i rekreacją</t>
  </si>
  <si>
    <t>Działalność związana z kulturą, rozrywką                            i rekreacją</t>
  </si>
  <si>
    <t>Działalność związana z kulturą, rozrywką                  i rekreacją</t>
  </si>
  <si>
    <t>Działalność związana z kulturą, rozrywką              i rekreacją</t>
  </si>
  <si>
    <t>Działalność związana z kulturą, rozrywką         i rekreacją</t>
  </si>
  <si>
    <t>Działalność profesjonalna, naukowa                    i techniczna</t>
  </si>
  <si>
    <t>Liquidated jobs</t>
  </si>
  <si>
    <t>Zlikwidowane w kwartale</t>
  </si>
  <si>
    <t>liquidated in quarter</t>
  </si>
  <si>
    <t>Przeciętne w roku</t>
  </si>
  <si>
    <t>Average annual</t>
  </si>
  <si>
    <t>Utworzone w roku</t>
  </si>
  <si>
    <t>specjaliści nauczania i wychowania</t>
  </si>
  <si>
    <t>specjaliści do spraw ekonomicznych i zarządzania</t>
  </si>
  <si>
    <t>pracownicy obsługi klienta</t>
  </si>
  <si>
    <t>sprzedawcy i pokrewni</t>
  </si>
  <si>
    <r>
      <t>w tym</t>
    </r>
    <r>
      <rPr>
        <sz val="11"/>
        <rFont val="Times New Roman"/>
        <family val="1"/>
      </rPr>
      <t xml:space="preserve"> : </t>
    </r>
    <r>
      <rPr>
        <i/>
        <sz val="11"/>
        <rFont val="Times New Roman"/>
        <family val="1"/>
      </rPr>
      <t>of which :</t>
    </r>
  </si>
  <si>
    <t>Pracownicy usług i sprzedawcy</t>
  </si>
  <si>
    <t xml:space="preserve">   sprzedawcy i pokrewni</t>
  </si>
  <si>
    <t>teaching professionals</t>
  </si>
  <si>
    <t>business and administration professionals</t>
  </si>
  <si>
    <t>customer services clerks</t>
  </si>
  <si>
    <t>sales workers</t>
  </si>
  <si>
    <t>metal, machinery and related trades workers</t>
  </si>
  <si>
    <t>business and administration associate professionals</t>
  </si>
  <si>
    <t>Service and sales workers</t>
  </si>
  <si>
    <t>Skilled agricultural, forestry and fishery workers</t>
  </si>
  <si>
    <t>Managers</t>
  </si>
  <si>
    <t>Clerical support workers</t>
  </si>
  <si>
    <t>drivers and mobile plant operators</t>
  </si>
  <si>
    <r>
      <t xml:space="preserve">a - w tysiącach  </t>
    </r>
    <r>
      <rPr>
        <i/>
        <sz val="11"/>
        <rFont val="Times New Roman"/>
        <family val="1"/>
      </rPr>
      <t>in thousand</t>
    </r>
  </si>
  <si>
    <r>
      <t>b - okres poprzedni (</t>
    </r>
    <r>
      <rPr>
        <i/>
        <sz val="11"/>
        <rFont val="Times New Roman"/>
        <family val="1"/>
      </rPr>
      <t>previous period)</t>
    </r>
    <r>
      <rPr>
        <sz val="11"/>
        <rFont val="Times New Roman"/>
        <family val="1"/>
      </rPr>
      <t xml:space="preserve"> = 100</t>
    </r>
  </si>
  <si>
    <r>
      <t>Handel;naprawa pojazdów samochodowych</t>
    </r>
    <r>
      <rPr>
        <b/>
        <vertAlign val="superscript"/>
        <sz val="11"/>
        <rFont val="Times New Roman"/>
        <family val="1"/>
      </rPr>
      <t xml:space="preserve"> </t>
    </r>
    <r>
      <rPr>
        <b/>
        <vertAlign val="superscript"/>
        <sz val="11"/>
        <rFont val="Arial"/>
        <family val="2"/>
      </rPr>
      <t>∆</t>
    </r>
  </si>
  <si>
    <r>
      <t xml:space="preserve">Administrowanie i działalność wspierająca </t>
    </r>
    <r>
      <rPr>
        <b/>
        <vertAlign val="superscript"/>
        <sz val="11"/>
        <rFont val="Arial"/>
        <family val="2"/>
      </rPr>
      <t>∆</t>
    </r>
  </si>
  <si>
    <r>
      <t>Administracja publiczna i obrona narodowa; obowiązkowe zabezpieczenia społeczne</t>
    </r>
    <r>
      <rPr>
        <b/>
        <vertAlign val="superscript"/>
        <sz val="11"/>
        <rFont val="Times New Roman"/>
        <family val="1"/>
      </rPr>
      <t>∆</t>
    </r>
    <r>
      <rPr>
        <b/>
        <sz val="11"/>
        <rFont val="Times New Roman"/>
        <family val="1"/>
      </rPr>
      <t xml:space="preserve">  </t>
    </r>
  </si>
  <si>
    <t>Działalność profesjonalna, naukowa                       i techniczna</t>
  </si>
  <si>
    <r>
      <t>Administracja publiczna i obrona narodowa; obowiązkowe zabezpieczenia społeczne</t>
    </r>
    <r>
      <rPr>
        <b/>
        <vertAlign val="superscript"/>
        <sz val="11"/>
        <rFont val="Times New Roman"/>
        <family val="1"/>
      </rPr>
      <t>∆</t>
    </r>
    <r>
      <rPr>
        <b/>
        <sz val="11"/>
        <rFont val="Times New Roman"/>
        <family val="1"/>
      </rPr>
      <t xml:space="preserve"> </t>
    </r>
  </si>
  <si>
    <t>Działalność profesjonalna, naukowa                        i techniczna</t>
  </si>
  <si>
    <t>Przedstawiciele władz publicznych, wyżsi urzędnicy      i kierownicy</t>
  </si>
  <si>
    <t>robotnicy obróbki metali, mechanicy maszyn                 i urządzeń i pokrewni</t>
  </si>
  <si>
    <t>specjaliści do spraw ekonomicznych                           i zarządzania</t>
  </si>
  <si>
    <t>średni personel do spraw biznesu                               i administracji</t>
  </si>
  <si>
    <t>specjaliści do spraw ekonomicznych                                      i zarządzania</t>
  </si>
  <si>
    <t>Działalność związana z kulturą, rozrywką                       i rekreacją</t>
  </si>
  <si>
    <t>robotnicy obróbki metali, mechanicy maszyn                      i urządzeń i pokrewni</t>
  </si>
  <si>
    <t xml:space="preserve">Tabl. 7  Pracujący według zawodów, sektorów własności i wielkości jednostek </t>
  </si>
  <si>
    <t xml:space="preserve">             The employed by particular occupations, ownership sectors and size of entities </t>
  </si>
  <si>
    <t xml:space="preserve">              Employed women by particular occupations, ownership sectors and size of entities </t>
  </si>
  <si>
    <t>created in the quarter</t>
  </si>
  <si>
    <t>Created in the years</t>
  </si>
  <si>
    <t xml:space="preserve"> W tym  w zawodach:</t>
  </si>
  <si>
    <t>Of which  in occupations</t>
  </si>
  <si>
    <t>Zlikwidowane w roku</t>
  </si>
  <si>
    <t>Liquidated in the years</t>
  </si>
  <si>
    <t>Przedstawiciele władz publicznych, wyżsi urzędnicy       i kierownicy</t>
  </si>
  <si>
    <t>średni personel do spraw biznesu i administracji</t>
  </si>
  <si>
    <t>Działalność związana z kulturą, rozrywką            i rekreacją</t>
  </si>
  <si>
    <t>specjaliści do spraw ekonomicznych                            i zarządzania</t>
  </si>
  <si>
    <t>średni personel do spraw biznesu                                     i administracji</t>
  </si>
  <si>
    <t>Działalność profesjonalna, naukowa                                    i techniczna</t>
  </si>
  <si>
    <t>Działalność związana z kulturą, rozrywką                                  i rekreacją</t>
  </si>
  <si>
    <t>Działalność związana z kulturą, rozrywką                                               i rekreacją</t>
  </si>
  <si>
    <t xml:space="preserve">                na koniec  IV kwartału sprawozdawczego 2014 r.</t>
  </si>
  <si>
    <t xml:space="preserve">              at the end of fourth reporting quarter of 2014</t>
  </si>
  <si>
    <t xml:space="preserve">              na koniec IV kwartału sprawozdawczego 2014 r.</t>
  </si>
  <si>
    <t xml:space="preserve">Administrowanie i działalność wspierająca </t>
  </si>
  <si>
    <t xml:space="preserve">              of fourth reporting quarter of 2014</t>
  </si>
  <si>
    <t>Tabl.  6   Pracujący według zawodów w 2014 r.</t>
  </si>
  <si>
    <t xml:space="preserve">               The employed by particular occupations in 2014</t>
  </si>
  <si>
    <t xml:space="preserve">             na koniec IV kwartału sprawozdawczego 2014 r.</t>
  </si>
  <si>
    <t xml:space="preserve">             at the end of fourth reporting quarter of 2014</t>
  </si>
  <si>
    <t xml:space="preserve">                 at the end of fourth reporting quarter of 2014</t>
  </si>
  <si>
    <t xml:space="preserve">                at the end of fourth reporting quarter of 2014</t>
  </si>
  <si>
    <t xml:space="preserve">Jednostki według liczby pracujących </t>
  </si>
  <si>
    <t xml:space="preserve">Units by number of employees  </t>
  </si>
  <si>
    <t>up to 9 persons</t>
  </si>
  <si>
    <t>more than 49 persons</t>
  </si>
  <si>
    <t>powyżej 49 osób</t>
  </si>
  <si>
    <t>do 9 osób</t>
  </si>
  <si>
    <t>from 10 to 49 persons</t>
  </si>
  <si>
    <t>od 10 do 49 osób</t>
  </si>
  <si>
    <t xml:space="preserve">                Vacancies- newly created  jobs by particular of groups occupations in 2014</t>
  </si>
  <si>
    <t xml:space="preserve">                i wielkości jednostek na koniec IV kwartału sprawozdawczego 2014 r.</t>
  </si>
  <si>
    <t>Vacancies - newly created jobs  by particular of groups occupations, ownership sectors and size of entities at the end of fourth reporting quarter of 2014</t>
  </si>
  <si>
    <t xml:space="preserve">                 w 2014 r.</t>
  </si>
  <si>
    <t xml:space="preserve">                 The number of the employed by particular regions and voivodships in 2014</t>
  </si>
  <si>
    <t xml:space="preserve">                 Vacancies by particular regions and voivodships in 2014</t>
  </si>
  <si>
    <t xml:space="preserve">                i województw w 2014 r.</t>
  </si>
  <si>
    <t xml:space="preserve">                Job vacancy rate by particular regions and voivodships in 2014</t>
  </si>
  <si>
    <t xml:space="preserve">                Newly created jobs by particular regions and voivodships in 2014</t>
  </si>
  <si>
    <t xml:space="preserve">               reporting quarter of 2014</t>
  </si>
  <si>
    <t xml:space="preserve">               badania popytu na pracę w IV kwartale 2014 r.</t>
  </si>
  <si>
    <t xml:space="preserve">                 Liquidated jobs by particular NACE sections in the years 2012 - 2014</t>
  </si>
  <si>
    <t xml:space="preserve">                 Newly created jobs by particular NACE sections in the years 2012 - 2014</t>
  </si>
  <si>
    <t>Tabl. 28  Zlikwidowane miejsca pracy według sekcji PKD, sektorów własności i wielkości jednostek w 2014 r.</t>
  </si>
  <si>
    <t xml:space="preserve">                 Newly created  jobs by particular NACE sections, ownership sectors and size of entities in 2014</t>
  </si>
  <si>
    <t xml:space="preserve">                 Newly created jobs by particular NACE sections in 2014</t>
  </si>
  <si>
    <t xml:space="preserve">                Vacancies by particular NACE sections in 2014</t>
  </si>
  <si>
    <t>Tabl. 10   Liczba jednostek sprawozdawczych, które dysponowały wolnymi miejscami pracy według sekcji PKD,</t>
  </si>
  <si>
    <t>Tabl. 9  Pracujący według sekcji PKD i wybranych zawodów na koniec IV kwartału sprawozdawczego 2014 r.</t>
  </si>
  <si>
    <t xml:space="preserve">             The employed by particular NACE sections and selected occupations at the end of fourth reporting quarter 2014  </t>
  </si>
  <si>
    <t xml:space="preserve">              Employed women by particular NACE sections, ownership sectors and size of entities at the end </t>
  </si>
  <si>
    <t xml:space="preserve">Tabl. 4  Pracujące kobiety według sekcji PKD w 2014 r. </t>
  </si>
  <si>
    <t xml:space="preserve">             Employed women by particular NACE sections in 2014</t>
  </si>
  <si>
    <t xml:space="preserve">                The employed by particular NACE sections in 2014</t>
  </si>
  <si>
    <t>Zlikwidowane</t>
  </si>
  <si>
    <r>
      <t>Sektor publiczny</t>
    </r>
    <r>
      <rPr>
        <sz val="10.5"/>
        <rFont val="Times New Roman"/>
        <family val="1"/>
      </rPr>
      <t xml:space="preserve">: </t>
    </r>
    <r>
      <rPr>
        <i/>
        <sz val="10.5"/>
        <rFont val="Times New Roman"/>
        <family val="1"/>
      </rPr>
      <t>Public sector</t>
    </r>
  </si>
  <si>
    <r>
      <t>Sektor prywatny</t>
    </r>
    <r>
      <rPr>
        <sz val="10.5"/>
        <rFont val="Times New Roman"/>
        <family val="1"/>
      </rPr>
      <t xml:space="preserve">: </t>
    </r>
    <r>
      <rPr>
        <i/>
        <sz val="10.5"/>
        <rFont val="Times New Roman"/>
        <family val="1"/>
      </rPr>
      <t>Private sector</t>
    </r>
  </si>
  <si>
    <r>
      <t xml:space="preserve">do 9  </t>
    </r>
    <r>
      <rPr>
        <i/>
        <sz val="10.5"/>
        <rFont val="Times New Roman"/>
        <family val="1"/>
      </rPr>
      <t>up to 9</t>
    </r>
  </si>
  <si>
    <r>
      <t xml:space="preserve">50 i więcej: </t>
    </r>
    <r>
      <rPr>
        <i/>
        <sz val="10.5"/>
        <rFont val="Times New Roman"/>
        <family val="1"/>
      </rPr>
      <t>and more</t>
    </r>
  </si>
  <si>
    <r>
      <t>w tym</t>
    </r>
    <r>
      <rPr>
        <sz val="10.5"/>
        <rFont val="Times New Roman"/>
        <family val="1"/>
      </rPr>
      <t xml:space="preserve"> : </t>
    </r>
    <r>
      <rPr>
        <i/>
        <sz val="10.5"/>
        <rFont val="Times New Roman"/>
        <family val="1"/>
      </rPr>
      <t>of which :</t>
    </r>
  </si>
  <si>
    <r>
      <t xml:space="preserve">Handel; naprawa pojazdów samochodowych </t>
    </r>
    <r>
      <rPr>
        <b/>
        <vertAlign val="superscript"/>
        <sz val="10.5"/>
        <rFont val="Arial"/>
        <family val="2"/>
      </rPr>
      <t>∆</t>
    </r>
  </si>
  <si>
    <r>
      <t xml:space="preserve">Administrowanie i działalność wspierająca </t>
    </r>
    <r>
      <rPr>
        <b/>
        <vertAlign val="superscript"/>
        <sz val="10.5"/>
        <rFont val="Arial"/>
        <family val="2"/>
      </rPr>
      <t>∆</t>
    </r>
  </si>
  <si>
    <r>
      <t>Administracja publiczna i obrona narodowa, obowiązkowe zabezpieczenia społeczne</t>
    </r>
    <r>
      <rPr>
        <b/>
        <vertAlign val="superscript"/>
        <sz val="10.5"/>
        <rFont val="Times New Roman"/>
        <family val="1"/>
      </rPr>
      <t>Δ</t>
    </r>
  </si>
  <si>
    <r>
      <t xml:space="preserve"> w tysiącach   </t>
    </r>
    <r>
      <rPr>
        <sz val="10.5"/>
        <rFont val="Times New Roman"/>
        <family val="1"/>
      </rPr>
      <t xml:space="preserve">  </t>
    </r>
    <r>
      <rPr>
        <i/>
        <sz val="10.5"/>
        <rFont val="Times New Roman"/>
        <family val="1"/>
      </rPr>
      <t xml:space="preserve"> in thousand</t>
    </r>
  </si>
  <si>
    <r>
      <t xml:space="preserve">Handel; naprawa pojazdów samochodowych </t>
    </r>
    <r>
      <rPr>
        <b/>
        <vertAlign val="superscript"/>
        <sz val="10.5"/>
        <rFont val="Times New Roman"/>
        <family val="1"/>
      </rPr>
      <t>∆</t>
    </r>
  </si>
  <si>
    <r>
      <t xml:space="preserve">Administrowanie i działalność wspierająca </t>
    </r>
    <r>
      <rPr>
        <b/>
        <vertAlign val="superscript"/>
        <sz val="10.5"/>
        <rFont val="Times New Roman"/>
        <family val="1"/>
      </rPr>
      <t>∆</t>
    </r>
  </si>
  <si>
    <r>
      <t>Administracja publiczna i obrona narodowa; obowiązkowe zabezpieczenia społeczne</t>
    </r>
    <r>
      <rPr>
        <b/>
        <vertAlign val="superscript"/>
        <sz val="10.5"/>
        <rFont val="Times New Roman"/>
        <family val="1"/>
      </rPr>
      <t xml:space="preserve">∆ </t>
    </r>
  </si>
  <si>
    <r>
      <t xml:space="preserve">Administracja publiczna i obrona narodowa; obowiązkowe zabezpieczenia społeczne </t>
    </r>
    <r>
      <rPr>
        <b/>
        <vertAlign val="superscript"/>
        <sz val="10.5"/>
        <rFont val="Times New Roman"/>
        <family val="1"/>
      </rPr>
      <t>∆</t>
    </r>
  </si>
  <si>
    <r>
      <t xml:space="preserve">a - w tysiącach  </t>
    </r>
    <r>
      <rPr>
        <i/>
        <sz val="10.5"/>
        <rFont val="Times New Roman"/>
        <family val="1"/>
      </rPr>
      <t>in thousand</t>
    </r>
  </si>
  <si>
    <r>
      <t>b - okres poprzedni (</t>
    </r>
    <r>
      <rPr>
        <i/>
        <sz val="10.5"/>
        <rFont val="Times New Roman"/>
        <family val="1"/>
      </rPr>
      <t>previous period)</t>
    </r>
    <r>
      <rPr>
        <sz val="10.5"/>
        <rFont val="Times New Roman"/>
        <family val="1"/>
      </rPr>
      <t xml:space="preserve"> = 100</t>
    </r>
  </si>
  <si>
    <r>
      <t>Handel;naprawa pojazdów samochodowych</t>
    </r>
    <r>
      <rPr>
        <b/>
        <vertAlign val="superscript"/>
        <sz val="10.5"/>
        <rFont val="Times New Roman"/>
        <family val="1"/>
      </rPr>
      <t xml:space="preserve"> ∆</t>
    </r>
  </si>
  <si>
    <r>
      <t>Administracja publiczna i obrona narodowa; obowiązkowe zabezpieczenia społeczne</t>
    </r>
    <r>
      <rPr>
        <b/>
        <vertAlign val="superscript"/>
        <sz val="10.5"/>
        <rFont val="Times New Roman"/>
        <family val="1"/>
      </rPr>
      <t>∆</t>
    </r>
    <r>
      <rPr>
        <b/>
        <sz val="10.5"/>
        <rFont val="Times New Roman"/>
        <family val="1"/>
      </rPr>
      <t xml:space="preserve">  </t>
    </r>
  </si>
  <si>
    <r>
      <t>a - w tysiącach</t>
    </r>
    <r>
      <rPr>
        <i/>
        <sz val="10.5"/>
        <rFont val="Times New Roman"/>
        <family val="1"/>
      </rPr>
      <t xml:space="preserve">  in thousand</t>
    </r>
  </si>
  <si>
    <r>
      <t xml:space="preserve">w tysiącach </t>
    </r>
    <r>
      <rPr>
        <i/>
        <sz val="10.5"/>
        <rFont val="Times New Roman"/>
        <family val="1"/>
      </rPr>
      <t>in thousand</t>
    </r>
  </si>
  <si>
    <r>
      <t>Handel;naprawa pojazdów samochodowych</t>
    </r>
    <r>
      <rPr>
        <b/>
        <vertAlign val="superscript"/>
        <sz val="10.5"/>
        <rFont val="Times New Roman"/>
        <family val="1"/>
      </rPr>
      <t xml:space="preserve"> </t>
    </r>
  </si>
  <si>
    <r>
      <t xml:space="preserve">w tysiącach </t>
    </r>
    <r>
      <rPr>
        <i/>
        <sz val="10.5"/>
        <rFont val="Times New Roman"/>
        <family val="1"/>
      </rPr>
      <t xml:space="preserve"> in thousand</t>
    </r>
  </si>
  <si>
    <r>
      <t>w tym :</t>
    </r>
    <r>
      <rPr>
        <sz val="10.5"/>
        <rFont val="Times New Roman"/>
        <family val="1"/>
      </rPr>
      <t xml:space="preserve"> </t>
    </r>
    <r>
      <rPr>
        <i/>
        <sz val="10.5"/>
        <rFont val="Times New Roman"/>
        <family val="1"/>
      </rPr>
      <t>of which :</t>
    </r>
  </si>
  <si>
    <t>robotnicy obróbki metali, mechanicy maszyn i urządzeń i pokrewni</t>
  </si>
  <si>
    <r>
      <rPr>
        <b/>
        <sz val="10.5"/>
        <rFont val="Times New Roman"/>
        <family val="1"/>
      </rPr>
      <t>specjaliści</t>
    </r>
    <r>
      <rPr>
        <sz val="10.5"/>
        <rFont val="Times New Roman"/>
        <family val="1"/>
      </rPr>
      <t xml:space="preserve">  </t>
    </r>
    <r>
      <rPr>
        <i/>
        <sz val="10.5"/>
        <rFont val="Times New Roman"/>
        <family val="1"/>
      </rPr>
      <t xml:space="preserve">  professio-  nals</t>
    </r>
  </si>
  <si>
    <r>
      <rPr>
        <b/>
        <sz val="10.5"/>
        <rFont val="Times New Roman"/>
        <family val="1"/>
      </rPr>
      <t>technicy i inny średni personel</t>
    </r>
    <r>
      <rPr>
        <i/>
        <sz val="10.5"/>
        <rFont val="Times New Roman"/>
        <family val="1"/>
      </rPr>
      <t xml:space="preserve"> technicians and associate professionals</t>
    </r>
  </si>
  <si>
    <r>
      <rPr>
        <b/>
        <sz val="10.5"/>
        <rFont val="Times New Roman"/>
        <family val="1"/>
      </rPr>
      <t>pracownicy biurowi</t>
    </r>
    <r>
      <rPr>
        <sz val="10.5"/>
        <rFont val="Times New Roman"/>
        <family val="1"/>
      </rPr>
      <t xml:space="preserve"> </t>
    </r>
    <r>
      <rPr>
        <i/>
        <sz val="10.5"/>
        <rFont val="Times New Roman"/>
        <family val="1"/>
      </rPr>
      <t>clerical support workers</t>
    </r>
  </si>
  <si>
    <r>
      <rPr>
        <b/>
        <sz val="10.5"/>
        <rFont val="Times New Roman"/>
        <family val="1"/>
      </rPr>
      <t>robotnicy przemysłowi i rzemieślnicy</t>
    </r>
    <r>
      <rPr>
        <sz val="10.5"/>
        <rFont val="Times New Roman"/>
        <family val="1"/>
      </rPr>
      <t xml:space="preserve"> </t>
    </r>
    <r>
      <rPr>
        <i/>
        <sz val="10.5"/>
        <rFont val="Times New Roman"/>
        <family val="1"/>
      </rPr>
      <t>craft and related trades workers</t>
    </r>
  </si>
  <si>
    <r>
      <rPr>
        <b/>
        <sz val="10.5"/>
        <rFont val="Times New Roman"/>
        <family val="1"/>
      </rPr>
      <t>operatorzy i monterzy maszyn i urządzeń</t>
    </r>
    <r>
      <rPr>
        <sz val="10.5"/>
        <rFont val="Times New Roman"/>
        <family val="1"/>
      </rPr>
      <t xml:space="preserve">                    </t>
    </r>
    <r>
      <rPr>
        <i/>
        <sz val="10.5"/>
        <rFont val="Times New Roman"/>
        <family val="1"/>
      </rPr>
      <t>plant and machine operators and assemblers</t>
    </r>
  </si>
  <si>
    <r>
      <rPr>
        <b/>
        <sz val="10.5"/>
        <rFont val="Times New Roman"/>
        <family val="1"/>
      </rPr>
      <t>pracownicy przy pracach prostych</t>
    </r>
    <r>
      <rPr>
        <sz val="10.5"/>
        <rFont val="Times New Roman"/>
        <family val="1"/>
      </rPr>
      <t xml:space="preserve">              </t>
    </r>
    <r>
      <rPr>
        <i/>
        <sz val="10.5"/>
        <rFont val="Times New Roman"/>
        <family val="1"/>
      </rPr>
      <t xml:space="preserve">  elementary occupations</t>
    </r>
  </si>
  <si>
    <r>
      <rPr>
        <b/>
        <sz val="10.5"/>
        <rFont val="Times New Roman"/>
        <family val="1"/>
      </rPr>
      <t>w tysiącach</t>
    </r>
    <r>
      <rPr>
        <sz val="10.5"/>
        <rFont val="Times New Roman"/>
        <family val="1"/>
      </rPr>
      <t xml:space="preserve"> </t>
    </r>
    <r>
      <rPr>
        <i/>
        <sz val="10.5"/>
        <rFont val="Times New Roman"/>
        <family val="1"/>
      </rPr>
      <t xml:space="preserve"> in thousand</t>
    </r>
  </si>
  <si>
    <r>
      <rPr>
        <b/>
        <sz val="10.5"/>
        <rFont val="Times New Roman"/>
        <family val="1"/>
      </rPr>
      <t>w tym</t>
    </r>
    <r>
      <rPr>
        <sz val="10.5"/>
        <rFont val="Times New Roman"/>
        <family val="1"/>
      </rPr>
      <t xml:space="preserve"> : </t>
    </r>
    <r>
      <rPr>
        <i/>
        <sz val="10.5"/>
        <rFont val="Times New Roman"/>
        <family val="1"/>
      </rPr>
      <t>of which :</t>
    </r>
  </si>
  <si>
    <r>
      <t xml:space="preserve">Ogółem  </t>
    </r>
    <r>
      <rPr>
        <i/>
        <sz val="10.5"/>
        <rFont val="Times New Roman"/>
        <family val="1"/>
      </rPr>
      <t>Total</t>
    </r>
  </si>
  <si>
    <r>
      <t>Administracja publiczna i obrona narodowa; obowiązkowe zabezpieczenia społeczne</t>
    </r>
    <r>
      <rPr>
        <b/>
        <sz val="10.5"/>
        <rFont val="Times New Roman"/>
        <family val="1"/>
      </rPr>
      <t xml:space="preserve">  </t>
    </r>
  </si>
  <si>
    <t xml:space="preserve"> and size of entities at the end of fourth reporting quarter of 2014</t>
  </si>
  <si>
    <t xml:space="preserve">Administracja publiczna i obrona narodowa; obowiązkowe zabezpieczenia społeczne </t>
  </si>
  <si>
    <r>
      <t xml:space="preserve"> </t>
    </r>
    <r>
      <rPr>
        <b/>
        <sz val="10.5"/>
        <rFont val="Times New Roman"/>
        <family val="1"/>
      </rPr>
      <t xml:space="preserve"> w tysiącach</t>
    </r>
    <r>
      <rPr>
        <sz val="10.5"/>
        <rFont val="Times New Roman"/>
        <family val="1"/>
      </rPr>
      <t xml:space="preserve">  </t>
    </r>
    <r>
      <rPr>
        <i/>
        <sz val="10.5"/>
        <rFont val="Times New Roman"/>
        <family val="1"/>
      </rPr>
      <t>in thousand</t>
    </r>
  </si>
  <si>
    <r>
      <t xml:space="preserve">Wyszczególnienie </t>
    </r>
    <r>
      <rPr>
        <i/>
        <sz val="10.5"/>
        <rFont val="Times New Roman"/>
        <family val="1"/>
      </rPr>
      <t xml:space="preserve">                             Specification                       </t>
    </r>
  </si>
  <si>
    <r>
      <t xml:space="preserve">Ogółem               </t>
    </r>
    <r>
      <rPr>
        <b/>
        <i/>
        <sz val="10.5"/>
        <rFont val="Times New Roman"/>
        <family val="1"/>
      </rPr>
      <t>Total</t>
    </r>
  </si>
  <si>
    <r>
      <t xml:space="preserve">specjaliści </t>
    </r>
    <r>
      <rPr>
        <sz val="10.5"/>
        <rFont val="Times New Roman"/>
        <family val="1"/>
      </rPr>
      <t xml:space="preserve">   </t>
    </r>
    <r>
      <rPr>
        <i/>
        <sz val="10.5"/>
        <rFont val="Times New Roman"/>
        <family val="1"/>
      </rPr>
      <t>professio- nals</t>
    </r>
  </si>
  <si>
    <r>
      <t xml:space="preserve">pracownicy biurowi </t>
    </r>
    <r>
      <rPr>
        <i/>
        <sz val="10.5"/>
        <rFont val="Times New Roman"/>
        <family val="1"/>
      </rPr>
      <t>clerical support workers</t>
    </r>
  </si>
  <si>
    <r>
      <t xml:space="preserve">pracownicy przy pracach prostych </t>
    </r>
    <r>
      <rPr>
        <sz val="10.5"/>
        <rFont val="Times New Roman"/>
        <family val="1"/>
      </rPr>
      <t xml:space="preserve">             </t>
    </r>
    <r>
      <rPr>
        <i/>
        <sz val="10.5"/>
        <rFont val="Times New Roman"/>
        <family val="1"/>
      </rPr>
      <t xml:space="preserve">  elementary occupations</t>
    </r>
  </si>
  <si>
    <r>
      <t>operatorzy i monterzy maszyn i urządzeń</t>
    </r>
    <r>
      <rPr>
        <sz val="10.5"/>
        <rFont val="Times New Roman"/>
        <family val="1"/>
      </rPr>
      <t xml:space="preserve">       </t>
    </r>
    <r>
      <rPr>
        <i/>
        <sz val="10.5"/>
        <rFont val="Times New Roman"/>
        <family val="1"/>
      </rPr>
      <t>plant and machine operators and assemblers</t>
    </r>
  </si>
  <si>
    <r>
      <t xml:space="preserve">robotnicy przemysłowi i rzemieślnicy </t>
    </r>
    <r>
      <rPr>
        <i/>
        <sz val="10.5"/>
        <rFont val="Times New Roman"/>
        <family val="1"/>
      </rPr>
      <t>craft and related trades workers</t>
    </r>
  </si>
  <si>
    <r>
      <t>technicy i inny średni personel</t>
    </r>
    <r>
      <rPr>
        <i/>
        <sz val="10.5"/>
        <rFont val="Times New Roman"/>
        <family val="1"/>
      </rPr>
      <t xml:space="preserve"> technicians and associate professio-  nals</t>
    </r>
  </si>
  <si>
    <r>
      <t xml:space="preserve">w %   </t>
    </r>
    <r>
      <rPr>
        <i/>
        <sz val="10.5"/>
        <rFont val="Times New Roman"/>
        <family val="1"/>
      </rPr>
      <t>in</t>
    </r>
    <r>
      <rPr>
        <b/>
        <i/>
        <sz val="10.5"/>
        <rFont val="Times New Roman"/>
        <family val="1"/>
      </rPr>
      <t>%</t>
    </r>
  </si>
  <si>
    <r>
      <t xml:space="preserve">a - w tysiącach </t>
    </r>
    <r>
      <rPr>
        <i/>
        <sz val="10.5"/>
        <rFont val="Times New Roman"/>
        <family val="1"/>
      </rPr>
      <t xml:space="preserve"> in thousand</t>
    </r>
  </si>
  <si>
    <r>
      <t>w tysiącach</t>
    </r>
    <r>
      <rPr>
        <sz val="10.5"/>
        <rFont val="Times New Roman"/>
        <family val="1"/>
      </rPr>
      <t xml:space="preserve">  </t>
    </r>
    <r>
      <rPr>
        <i/>
        <sz val="10.5"/>
        <rFont val="Times New Roman"/>
        <family val="1"/>
      </rPr>
      <t>in thousand</t>
    </r>
  </si>
  <si>
    <r>
      <t xml:space="preserve">Administracja publiczna i obrona narodowa, obowiązkowe zabezpieczenia społeczne </t>
    </r>
    <r>
      <rPr>
        <b/>
        <vertAlign val="superscript"/>
        <sz val="10.5"/>
        <rFont val="Times New Roman"/>
        <family val="1"/>
      </rPr>
      <t>Δ</t>
    </r>
  </si>
  <si>
    <r>
      <t>w tysiącach</t>
    </r>
    <r>
      <rPr>
        <i/>
        <sz val="10.5"/>
        <rFont val="Times New Roman"/>
        <family val="1"/>
      </rPr>
      <t xml:space="preserve">  in thousand</t>
    </r>
  </si>
  <si>
    <r>
      <t xml:space="preserve">w %    </t>
    </r>
    <r>
      <rPr>
        <i/>
        <sz val="10.5"/>
        <rFont val="Times New Roman"/>
        <family val="1"/>
      </rPr>
      <t>in</t>
    </r>
    <r>
      <rPr>
        <b/>
        <i/>
        <sz val="10.5"/>
        <rFont val="Times New Roman"/>
        <family val="1"/>
      </rPr>
      <t>%</t>
    </r>
  </si>
  <si>
    <r>
      <t>w tysiącach</t>
    </r>
    <r>
      <rPr>
        <sz val="10.5"/>
        <rFont val="Times New Roman"/>
        <family val="1"/>
      </rPr>
      <t xml:space="preserve"> </t>
    </r>
    <r>
      <rPr>
        <i/>
        <sz val="10.5"/>
        <rFont val="Times New Roman"/>
        <family val="1"/>
      </rPr>
      <t xml:space="preserve"> in thousand</t>
    </r>
  </si>
  <si>
    <r>
      <t xml:space="preserve">              </t>
    </r>
    <r>
      <rPr>
        <sz val="10.5"/>
        <rFont val="Times New Roman"/>
        <family val="1"/>
      </rPr>
      <t xml:space="preserve"> 
.  </t>
    </r>
  </si>
  <si>
    <t>Handel; naprawa pojazdów samochodowych</t>
  </si>
  <si>
    <r>
      <t>Handel;naprawa pojazdów samochodowych</t>
    </r>
    <r>
      <rPr>
        <b/>
        <vertAlign val="superscript"/>
        <sz val="10.5"/>
        <rFont val="Times New Roman"/>
        <family val="1"/>
      </rPr>
      <t xml:space="preserve"> </t>
    </r>
    <r>
      <rPr>
        <b/>
        <vertAlign val="superscript"/>
        <sz val="10.5"/>
        <rFont val="Arial"/>
        <family val="2"/>
      </rPr>
      <t>∆</t>
    </r>
  </si>
  <si>
    <r>
      <t>Administracja publiczna i obrona narodowa; obowiązkowe zabezpieczenia społeczne</t>
    </r>
    <r>
      <rPr>
        <b/>
        <vertAlign val="superscript"/>
        <sz val="10.5"/>
        <rFont val="Times New Roman"/>
        <family val="1"/>
      </rPr>
      <t>∆</t>
    </r>
    <r>
      <rPr>
        <b/>
        <sz val="10.5"/>
        <rFont val="Times New Roman"/>
        <family val="1"/>
      </rPr>
      <t xml:space="preserve"> </t>
    </r>
  </si>
  <si>
    <t xml:space="preserve">Tabl. 21  Wolne nowo utworzone miejsca pracy według grup zawodów, sektorów własności </t>
  </si>
  <si>
    <t>Tabl. 19  Wolne nowo utworzone miejsca pracy według grup zawodów w 2014r.</t>
  </si>
  <si>
    <t xml:space="preserve">Wolne  </t>
  </si>
  <si>
    <t>The employed persons</t>
  </si>
  <si>
    <t>X</t>
  </si>
  <si>
    <r>
      <t>Administracja publiczna i obrona narodowa; obowiązkowe zabezpieczenia społeczne</t>
    </r>
    <r>
      <rPr>
        <b/>
        <vertAlign val="superscript"/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 </t>
    </r>
  </si>
  <si>
    <t xml:space="preserve">Handel; naprawa pojazdów samochodowych </t>
  </si>
  <si>
    <t xml:space="preserve">              </t>
  </si>
  <si>
    <t xml:space="preserve">               Estimates on relative standard erros of estimators for selected outcome positions of the demand for labour </t>
  </si>
  <si>
    <t xml:space="preserve">               in four quarter 2014</t>
  </si>
  <si>
    <t xml:space="preserve">                Reporting entities by particular NACE sections, ownership sectors and size of entities </t>
  </si>
  <si>
    <t>Tabl. 3   Pracujący według sekcji PKD, sektorów własności i wielkości jednostek</t>
  </si>
  <si>
    <t xml:space="preserve">              reporting quarter of 2014</t>
  </si>
  <si>
    <t xml:space="preserve">              The employed by particular NACE sections, ownership sectors and size of entities at the end of fourth  </t>
  </si>
  <si>
    <t xml:space="preserve"> The  number  of reporting entities which had  vacancies by particular NACE sections, ownership sectors </t>
  </si>
  <si>
    <t xml:space="preserve">                 The employed by particular NACE sections in the years 2012 - 2014 (average annual)</t>
  </si>
  <si>
    <t>Tabl. I    Oszacowania względnych błędów standardowych estymatorów dla wybranych pozycji wynikowych</t>
  </si>
  <si>
    <t>Tabl.  1   Jednostki sprawozdawcze według sekcji PKD, sektorów własności i wielkości jednostek</t>
  </si>
  <si>
    <t>Tabl. 2     Pracujący według sekcji PKD w 2014 r</t>
  </si>
  <si>
    <t xml:space="preserve">Tabl. 5   Pracujące kobiety według sekcji PKD, sektorów własności i wielkości jednostek </t>
  </si>
  <si>
    <t xml:space="preserve">Tabl. 8   Pracujące kobiety według zawodów, sektorów własności i wielkości jednostek </t>
  </si>
  <si>
    <t>Tabl. 11  Wolne  miejsca pracy według sekcji PKD w 2014 r.</t>
  </si>
  <si>
    <t xml:space="preserve">Tabl.  12   Wolne miejsca pracy według sekcji PKD, sektorów własności i wielkości jednostek na koniec </t>
  </si>
  <si>
    <t>Tabl. 13   Wolne miejsca pracy według zawodów w 2014 r.</t>
  </si>
  <si>
    <t>Tabl. 14   Wolne miejsca pracy według zawodów, sektorów własności i wielkości jednostek</t>
  </si>
  <si>
    <t>Tabl. 15   Wolne miejsca pracy według sekcji PKD i wybranych zawodów na koniec IV kwartału sprawozdawczego 2014 r.</t>
  </si>
  <si>
    <t>Tabl. 16   Wskaźnik wykorzystania wolnych miejsc pracy według sekcji PKD w 2014 r.</t>
  </si>
  <si>
    <t xml:space="preserve">Tabl. 17    Wskaźnik wykorzystania wolnych miejsc pracy według zawodów w 2014 r. </t>
  </si>
  <si>
    <t>Tabl. 18    Wolne nowo utworzone miejsca pracy według sekcji PKD w 2014r.</t>
  </si>
  <si>
    <t>Tabl. 22    Nowo utworzone miejsca pracy według sekcji PKD w 2014 r.</t>
  </si>
  <si>
    <t xml:space="preserve">Tabl. 23    Nowo utworzone miejsca pracy według sekcji PKD, sektorów własności i wielkości jednostek </t>
  </si>
  <si>
    <t>Tabl. 25    Wolne miejsca pracy według regionów i województw w 2014 r.</t>
  </si>
  <si>
    <t>Tabl. 27   Nowo utworzone miejsca pracy według regionów, województw i kwartałów 2014 r.</t>
  </si>
  <si>
    <t>Tabl. 29    Zlikwidowane miejsca pracy według regionów i województw w 2014 r.</t>
  </si>
  <si>
    <t>Tabl. 30   Pracujące osoby niepełnosprawne według sekcji PKD, sektorów własności i wielkości jednostek</t>
  </si>
  <si>
    <t>Tabl. 31   Pracujący według sekcji PKD w latach 2012 - 2014 (przeciętne roczne)</t>
  </si>
  <si>
    <t>Tabl. 32   Wolne miejsca pracy według sekcji PKD w latach 2012 - 2014 (przeciętne w roku)</t>
  </si>
  <si>
    <t>Tabl. 33    Nowo utworzone miejsca pracy według sekcji PKD w latach 2012 - 2014</t>
  </si>
  <si>
    <t>Tabl. 34   Zlikwidowane miejsca pracy według sekcji PKD w latach 2012 - 2014</t>
  </si>
  <si>
    <t xml:space="preserve">                 sektorów własności i wielkości jednostek na koniec IV kwartału sprawozdawczego 2014 r.</t>
  </si>
  <si>
    <t xml:space="preserve">                  IV kwartału sprawozdawczego 2014 r.</t>
  </si>
  <si>
    <t xml:space="preserve">                  Vacancies by particular NACE sections, ownership sectors and size of entities </t>
  </si>
  <si>
    <t xml:space="preserve">                  at the end of fourth reporting quarter of 2014</t>
  </si>
  <si>
    <t xml:space="preserve">                 Vacancies by particular occupations in 2014</t>
  </si>
  <si>
    <t xml:space="preserve">                 na koniec IV kwartału sprawozdawczego 2014 r.</t>
  </si>
  <si>
    <t xml:space="preserve">                 Vacancies by particular occupations, ownership sectors and size of entities </t>
  </si>
  <si>
    <t xml:space="preserve">                 Vacancies by particular NACE sections and selected occupations at the end of the fourth reporting guarter of 2014</t>
  </si>
  <si>
    <t xml:space="preserve">                 Job vacancy rate by particular NACE sections in 2014</t>
  </si>
  <si>
    <t xml:space="preserve">                  Job vacancy rate by particular occupations in 2014</t>
  </si>
  <si>
    <t xml:space="preserve">                  Vacancies - newly created jobs by particular NACE sections in 2014</t>
  </si>
  <si>
    <t xml:space="preserve">                Liquidated jobs by particular NACE sections, ownership sectors and size of entities at the end of fourth </t>
  </si>
  <si>
    <t xml:space="preserve">                  Liquidated jobs by particular regions and voivodships in 2014</t>
  </si>
  <si>
    <t xml:space="preserve">                 The disabled employed by particular NACE sections, ownership sectors and size of entities </t>
  </si>
  <si>
    <t xml:space="preserve">                 Vacancies by particular NACE sections in the years 2012 - 2014 (average annual)</t>
  </si>
  <si>
    <r>
      <t xml:space="preserve">   </t>
    </r>
    <r>
      <rPr>
        <b/>
        <sz val="10.5"/>
        <rFont val="Times New Roman"/>
        <family val="1"/>
      </rPr>
      <t xml:space="preserve">w tym : </t>
    </r>
    <r>
      <rPr>
        <i/>
        <sz val="10.5"/>
        <rFont val="Times New Roman"/>
        <family val="1"/>
      </rPr>
      <t>of which :</t>
    </r>
  </si>
  <si>
    <t xml:space="preserve">Tabl. 20  Wolne nowo utworzone miejsca pracy według sekcji PKD, sektorów własności i wielkości jednostek </t>
  </si>
  <si>
    <t xml:space="preserve">                na koniec IV kwartału sprawozdawczego 2014 r.</t>
  </si>
  <si>
    <t xml:space="preserve">               Vacancies- newly created  jobs by particular NACE sections, ownership sectors and size </t>
  </si>
  <si>
    <t xml:space="preserve">               of entities at the end of fourth reporting  quarter of 2014</t>
  </si>
  <si>
    <t xml:space="preserve">Administracja publiczna i obrona narodowa, obowiązkowe zabezpieczenia społeczne </t>
  </si>
  <si>
    <t>Tabl. 24   Liczba pracujących według regionów i województw w 2014 r.</t>
  </si>
  <si>
    <t>Działalność związana z kulturą, rozrywką         
i rekreacją</t>
  </si>
  <si>
    <t>Działalność profesjonalna, naukowa                        
i techniczna</t>
  </si>
  <si>
    <t>Działalność profesjonalna, naukowa 
i techniczna</t>
  </si>
  <si>
    <t>Działalność finansowa 
i ubezpieczeniowa</t>
  </si>
  <si>
    <t>Działalność związana z kulturą, rozrywką  
i rekreacją</t>
  </si>
  <si>
    <t>Działalność profesjonalna, naukowa                
i techniczna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</si>
</sst>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###0.00_-;\-* ####0.00_-;_-* &quot;-&quot;_-;_-@_-"/>
    <numFmt numFmtId="166" formatCode="_-* ####0.0_-;\-* ####0.0_-;_-* &quot;-&quot;_-;_-@_-"/>
    <numFmt numFmtId="167" formatCode="0.000"/>
    <numFmt numFmtId="168" formatCode="_-* ####0_-;\-* ####0_-;_-* &quot;-&quot;_-;_-@_-"/>
    <numFmt numFmtId="169" formatCode="_-* ####0.000_-;\-* ####0.000_-;_-* &quot;-&quot;_-;_-@_-"/>
    <numFmt numFmtId="170" formatCode="_-* ####0.0000_-;\-* ####0.0000_-;_-* &quot;-&quot;_-;_-@_-"/>
    <numFmt numFmtId="171" formatCode="0.0000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_ ;\-0.0\ "/>
  </numFmts>
  <fonts count="67">
    <font>
      <sz val="10"/>
      <name val="Arial"/>
      <family val="0"/>
    </font>
    <font>
      <sz val="10"/>
      <color indexed="8"/>
      <name val="Times New Roman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1"/>
      <name val="Arial"/>
      <family val="2"/>
    </font>
    <font>
      <b/>
      <sz val="10.5"/>
      <name val="Times New Roman"/>
      <family val="1"/>
    </font>
    <font>
      <sz val="10.5"/>
      <name val="Arial"/>
      <family val="2"/>
    </font>
    <font>
      <i/>
      <sz val="10.5"/>
      <name val="Times New Roman"/>
      <family val="1"/>
    </font>
    <font>
      <sz val="10.5"/>
      <name val="Times New Roman"/>
      <family val="1"/>
    </font>
    <font>
      <b/>
      <vertAlign val="superscript"/>
      <sz val="10.5"/>
      <name val="Arial"/>
      <family val="2"/>
    </font>
    <font>
      <b/>
      <vertAlign val="superscript"/>
      <sz val="10.5"/>
      <name val="Times New Roman"/>
      <family val="1"/>
    </font>
    <font>
      <b/>
      <i/>
      <sz val="10.5"/>
      <name val="Times New Roman"/>
      <family val="1"/>
    </font>
    <font>
      <b/>
      <sz val="10.5"/>
      <color indexed="10"/>
      <name val="Times New Roman"/>
      <family val="1"/>
    </font>
    <font>
      <b/>
      <sz val="10.5"/>
      <name val="Arial CE"/>
      <family val="0"/>
    </font>
    <font>
      <sz val="10.5"/>
      <name val="Symbol"/>
      <family val="1"/>
    </font>
    <font>
      <sz val="10.5"/>
      <color indexed="10"/>
      <name val="Times New Roman"/>
      <family val="1"/>
    </font>
    <font>
      <b/>
      <sz val="10.5"/>
      <name val="Arial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.5"/>
      <color indexed="10"/>
      <name val="Arial"/>
      <family val="2"/>
    </font>
    <font>
      <sz val="10.5"/>
      <color indexed="40"/>
      <name val="Arial CE"/>
      <family val="0"/>
    </font>
    <font>
      <sz val="10.5"/>
      <color indexed="10"/>
      <name val="Arial CE"/>
      <family val="0"/>
    </font>
    <font>
      <i/>
      <sz val="10.5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b/>
      <sz val="10.5"/>
      <color rgb="FFFF0000"/>
      <name val="Times New Roman"/>
      <family val="1"/>
    </font>
    <font>
      <sz val="10.5"/>
      <color rgb="FFFF0000"/>
      <name val="Arial"/>
      <family val="2"/>
    </font>
    <font>
      <sz val="10.5"/>
      <color rgb="FF00B0F0"/>
      <name val="Arial CE"/>
      <family val="0"/>
    </font>
    <font>
      <sz val="10.5"/>
      <color rgb="FFFF0000"/>
      <name val="Arial CE"/>
      <family val="0"/>
    </font>
    <font>
      <sz val="10.5"/>
      <color rgb="FFFF0000"/>
      <name val="Times New Roman"/>
      <family val="1"/>
    </font>
    <font>
      <i/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 applyBorder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64" fontId="7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 horizontal="left" vertical="top" wrapText="1"/>
    </xf>
    <xf numFmtId="0" fontId="7" fillId="0" borderId="17" xfId="0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64" fontId="7" fillId="0" borderId="13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164" fontId="6" fillId="0" borderId="13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18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2" fontId="15" fillId="0" borderId="18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2" fontId="15" fillId="0" borderId="18" xfId="55" applyNumberFormat="1" applyFont="1" applyBorder="1" applyAlignment="1">
      <alignment/>
    </xf>
    <xf numFmtId="2" fontId="15" fillId="0" borderId="0" xfId="55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5" fillId="0" borderId="18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12" xfId="0" applyFont="1" applyBorder="1" applyAlignment="1">
      <alignment vertical="top" wrapText="1"/>
    </xf>
    <xf numFmtId="164" fontId="12" fillId="0" borderId="13" xfId="0" applyNumberFormat="1" applyFont="1" applyBorder="1" applyAlignment="1">
      <alignment/>
    </xf>
    <xf numFmtId="164" fontId="12" fillId="0" borderId="18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4" fillId="0" borderId="12" xfId="0" applyFont="1" applyBorder="1" applyAlignment="1">
      <alignment vertical="top" wrapText="1"/>
    </xf>
    <xf numFmtId="164" fontId="15" fillId="0" borderId="18" xfId="0" applyNumberFormat="1" applyFont="1" applyBorder="1" applyAlignment="1">
      <alignment/>
    </xf>
    <xf numFmtId="164" fontId="15" fillId="0" borderId="12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0" fontId="18" fillId="0" borderId="12" xfId="0" applyFont="1" applyBorder="1" applyAlignment="1">
      <alignment vertical="top" wrapText="1"/>
    </xf>
    <xf numFmtId="164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164" fontId="15" fillId="0" borderId="0" xfId="0" applyNumberFormat="1" applyFont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4" fillId="0" borderId="12" xfId="0" applyFont="1" applyBorder="1" applyAlignment="1">
      <alignment horizontal="center" wrapText="1"/>
    </xf>
    <xf numFmtId="0" fontId="14" fillId="0" borderId="15" xfId="0" applyFont="1" applyBorder="1" applyAlignment="1">
      <alignment horizontal="center" vertical="top" wrapText="1"/>
    </xf>
    <xf numFmtId="0" fontId="15" fillId="0" borderId="21" xfId="0" applyFont="1" applyBorder="1" applyAlignment="1">
      <alignment/>
    </xf>
    <xf numFmtId="0" fontId="15" fillId="0" borderId="16" xfId="0" applyFont="1" applyBorder="1" applyAlignment="1">
      <alignment/>
    </xf>
    <xf numFmtId="164" fontId="12" fillId="0" borderId="12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18" xfId="0" applyNumberFormat="1" applyFont="1" applyBorder="1" applyAlignment="1" applyProtection="1">
      <alignment/>
      <protection hidden="1"/>
    </xf>
    <xf numFmtId="164" fontId="15" fillId="0" borderId="12" xfId="0" applyNumberFormat="1" applyFont="1" applyBorder="1" applyAlignment="1">
      <alignment/>
    </xf>
    <xf numFmtId="164" fontId="15" fillId="0" borderId="18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0" fontId="12" fillId="0" borderId="0" xfId="0" applyFont="1" applyAlignment="1">
      <alignment vertical="top" wrapText="1"/>
    </xf>
    <xf numFmtId="164" fontId="15" fillId="0" borderId="18" xfId="0" applyNumberFormat="1" applyFont="1" applyBorder="1" applyAlignment="1">
      <alignment horizontal="right"/>
    </xf>
    <xf numFmtId="164" fontId="15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/>
    </xf>
    <xf numFmtId="0" fontId="19" fillId="0" borderId="0" xfId="0" applyFont="1" applyAlignment="1">
      <alignment/>
    </xf>
    <xf numFmtId="0" fontId="12" fillId="0" borderId="1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164" fontId="15" fillId="0" borderId="11" xfId="0" applyNumberFormat="1" applyFont="1" applyFill="1" applyBorder="1" applyAlignment="1">
      <alignment/>
    </xf>
    <xf numFmtId="164" fontId="15" fillId="0" borderId="16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164" fontId="12" fillId="0" borderId="18" xfId="0" applyNumberFormat="1" applyFont="1" applyFill="1" applyBorder="1" applyAlignment="1">
      <alignment/>
    </xf>
    <xf numFmtId="2" fontId="12" fillId="0" borderId="0" xfId="0" applyNumberFormat="1" applyFont="1" applyBorder="1" applyAlignment="1">
      <alignment/>
    </xf>
    <xf numFmtId="164" fontId="15" fillId="0" borderId="13" xfId="0" applyNumberFormat="1" applyFont="1" applyFill="1" applyBorder="1" applyAlignment="1">
      <alignment horizontal="right"/>
    </xf>
    <xf numFmtId="164" fontId="15" fillId="0" borderId="18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64" fontId="15" fillId="0" borderId="0" xfId="0" applyNumberFormat="1" applyFont="1" applyFill="1" applyAlignment="1">
      <alignment/>
    </xf>
    <xf numFmtId="164" fontId="15" fillId="0" borderId="0" xfId="0" applyNumberFormat="1" applyFont="1" applyFill="1" applyBorder="1" applyAlignment="1">
      <alignment horizontal="right"/>
    </xf>
    <xf numFmtId="0" fontId="15" fillId="0" borderId="12" xfId="0" applyFont="1" applyBorder="1" applyAlignment="1">
      <alignment wrapText="1"/>
    </xf>
    <xf numFmtId="1" fontId="15" fillId="0" borderId="0" xfId="0" applyNumberFormat="1" applyFont="1" applyBorder="1" applyAlignment="1">
      <alignment/>
    </xf>
    <xf numFmtId="0" fontId="14" fillId="0" borderId="12" xfId="0" applyFont="1" applyBorder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164" fontId="15" fillId="0" borderId="13" xfId="0" applyNumberFormat="1" applyFont="1" applyFill="1" applyBorder="1" applyAlignment="1">
      <alignment/>
    </xf>
    <xf numFmtId="0" fontId="12" fillId="0" borderId="12" xfId="0" applyFont="1" applyFill="1" applyBorder="1" applyAlignment="1">
      <alignment vertical="top" wrapText="1"/>
    </xf>
    <xf numFmtId="166" fontId="20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164" fontId="15" fillId="0" borderId="18" xfId="0" applyNumberFormat="1" applyFont="1" applyFill="1" applyBorder="1" applyAlignment="1">
      <alignment horizontal="right"/>
    </xf>
    <xf numFmtId="164" fontId="61" fillId="0" borderId="0" xfId="0" applyNumberFormat="1" applyFont="1" applyFill="1" applyAlignment="1">
      <alignment/>
    </xf>
    <xf numFmtId="164" fontId="13" fillId="0" borderId="0" xfId="0" applyNumberFormat="1" applyFont="1" applyAlignment="1">
      <alignment/>
    </xf>
    <xf numFmtId="0" fontId="18" fillId="0" borderId="0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vertical="top" wrapText="1"/>
    </xf>
    <xf numFmtId="164" fontId="12" fillId="0" borderId="13" xfId="0" applyNumberFormat="1" applyFont="1" applyFill="1" applyBorder="1" applyAlignment="1">
      <alignment horizontal="right"/>
    </xf>
    <xf numFmtId="164" fontId="12" fillId="0" borderId="18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5" fontId="20" fillId="0" borderId="0" xfId="0" applyNumberFormat="1" applyFont="1" applyBorder="1" applyAlignment="1">
      <alignment/>
    </xf>
    <xf numFmtId="0" fontId="14" fillId="0" borderId="12" xfId="0" applyFont="1" applyFill="1" applyBorder="1" applyAlignment="1">
      <alignment wrapText="1"/>
    </xf>
    <xf numFmtId="165" fontId="20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168" fontId="20" fillId="0" borderId="0" xfId="0" applyNumberFormat="1" applyFont="1" applyAlignment="1">
      <alignment/>
    </xf>
    <xf numFmtId="0" fontId="12" fillId="0" borderId="0" xfId="0" applyFont="1" applyFill="1" applyAlignment="1">
      <alignment vertical="top" wrapText="1"/>
    </xf>
    <xf numFmtId="0" fontId="15" fillId="0" borderId="18" xfId="0" applyFont="1" applyFill="1" applyBorder="1" applyAlignment="1">
      <alignment/>
    </xf>
    <xf numFmtId="0" fontId="15" fillId="0" borderId="18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5" fillId="0" borderId="16" xfId="0" applyFont="1" applyFill="1" applyBorder="1" applyAlignment="1">
      <alignment/>
    </xf>
    <xf numFmtId="164" fontId="12" fillId="0" borderId="12" xfId="0" applyNumberFormat="1" applyFont="1" applyFill="1" applyBorder="1" applyAlignment="1">
      <alignment/>
    </xf>
    <xf numFmtId="0" fontId="14" fillId="0" borderId="12" xfId="0" applyFont="1" applyFill="1" applyBorder="1" applyAlignment="1">
      <alignment vertical="top" wrapText="1"/>
    </xf>
    <xf numFmtId="164" fontId="15" fillId="0" borderId="12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 vertical="top" wrapText="1"/>
    </xf>
    <xf numFmtId="1" fontId="15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2" fontId="15" fillId="0" borderId="0" xfId="0" applyNumberFormat="1" applyFont="1" applyBorder="1" applyAlignment="1">
      <alignment wrapText="1"/>
    </xf>
    <xf numFmtId="2" fontId="15" fillId="0" borderId="14" xfId="0" applyNumberFormat="1" applyFont="1" applyBorder="1" applyAlignment="1">
      <alignment wrapText="1"/>
    </xf>
    <xf numFmtId="2" fontId="15" fillId="0" borderId="0" xfId="0" applyNumberFormat="1" applyFont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5" fillId="0" borderId="15" xfId="0" applyFont="1" applyBorder="1" applyAlignment="1">
      <alignment/>
    </xf>
    <xf numFmtId="2" fontId="15" fillId="0" borderId="15" xfId="0" applyNumberFormat="1" applyFont="1" applyBorder="1" applyAlignment="1">
      <alignment vertical="top" wrapText="1"/>
    </xf>
    <xf numFmtId="0" fontId="15" fillId="0" borderId="11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164" fontId="12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2" fillId="0" borderId="0" xfId="0" applyFont="1" applyBorder="1" applyAlignment="1">
      <alignment horizontal="left" vertical="top" wrapText="1" indent="1"/>
    </xf>
    <xf numFmtId="0" fontId="12" fillId="0" borderId="0" xfId="0" applyFont="1" applyBorder="1" applyAlignment="1">
      <alignment horizontal="left" wrapText="1" indent="1"/>
    </xf>
    <xf numFmtId="0" fontId="14" fillId="0" borderId="0" xfId="0" applyFont="1" applyFill="1" applyBorder="1" applyAlignment="1">
      <alignment horizontal="left" wrapText="1" indent="1"/>
    </xf>
    <xf numFmtId="2" fontId="15" fillId="0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 horizontal="left" wrapText="1" indent="1"/>
    </xf>
    <xf numFmtId="0" fontId="14" fillId="0" borderId="0" xfId="0" applyFont="1" applyFill="1" applyAlignment="1">
      <alignment horizontal="left" indent="1"/>
    </xf>
    <xf numFmtId="2" fontId="15" fillId="0" borderId="0" xfId="0" applyNumberFormat="1" applyFont="1" applyFill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0" borderId="0" xfId="0" applyFont="1" applyBorder="1" applyAlignment="1">
      <alignment horizontal="left" wrapText="1" indent="1"/>
    </xf>
    <xf numFmtId="0" fontId="1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5" fillId="0" borderId="0" xfId="0" applyFont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5" fillId="0" borderId="21" xfId="0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left" vertical="top" wrapText="1" indent="1"/>
    </xf>
    <xf numFmtId="0" fontId="12" fillId="0" borderId="12" xfId="0" applyFont="1" applyFill="1" applyBorder="1" applyAlignment="1">
      <alignment horizontal="left" wrapText="1" indent="1"/>
    </xf>
    <xf numFmtId="0" fontId="14" fillId="0" borderId="12" xfId="0" applyFont="1" applyFill="1" applyBorder="1" applyAlignment="1">
      <alignment horizontal="left" wrapText="1" indent="1"/>
    </xf>
    <xf numFmtId="0" fontId="15" fillId="0" borderId="12" xfId="0" applyFont="1" applyFill="1" applyBorder="1" applyAlignment="1">
      <alignment horizontal="left" wrapText="1" indent="1"/>
    </xf>
    <xf numFmtId="2" fontId="15" fillId="0" borderId="0" xfId="0" applyNumberFormat="1" applyFont="1" applyFill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5" fillId="0" borderId="22" xfId="0" applyFont="1" applyBorder="1" applyAlignment="1">
      <alignment/>
    </xf>
    <xf numFmtId="0" fontId="15" fillId="0" borderId="11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164" fontId="12" fillId="0" borderId="13" xfId="0" applyNumberFormat="1" applyFont="1" applyFill="1" applyBorder="1" applyAlignment="1">
      <alignment/>
    </xf>
    <xf numFmtId="0" fontId="12" fillId="0" borderId="12" xfId="0" applyFont="1" applyBorder="1" applyAlignment="1">
      <alignment horizontal="left" wrapText="1" indent="1"/>
    </xf>
    <xf numFmtId="164" fontId="15" fillId="0" borderId="13" xfId="0" applyNumberFormat="1" applyFont="1" applyBorder="1" applyAlignment="1">
      <alignment/>
    </xf>
    <xf numFmtId="0" fontId="15" fillId="0" borderId="16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18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4" fillId="0" borderId="0" xfId="0" applyFont="1" applyFill="1" applyBorder="1" applyAlignment="1">
      <alignment horizontal="left" wrapText="1" indent="5"/>
    </xf>
    <xf numFmtId="0" fontId="14" fillId="0" borderId="0" xfId="0" applyFont="1" applyFill="1" applyBorder="1" applyAlignment="1">
      <alignment horizontal="left" indent="5"/>
    </xf>
    <xf numFmtId="0" fontId="14" fillId="0" borderId="1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right"/>
    </xf>
    <xf numFmtId="0" fontId="15" fillId="0" borderId="13" xfId="0" applyFont="1" applyFill="1" applyBorder="1" applyAlignment="1">
      <alignment/>
    </xf>
    <xf numFmtId="0" fontId="15" fillId="0" borderId="15" xfId="0" applyFont="1" applyBorder="1" applyAlignment="1">
      <alignment vertical="top" wrapText="1"/>
    </xf>
    <xf numFmtId="0" fontId="14" fillId="0" borderId="19" xfId="0" applyFont="1" applyBorder="1" applyAlignment="1">
      <alignment horizontal="center" vertical="top"/>
    </xf>
    <xf numFmtId="0" fontId="15" fillId="0" borderId="14" xfId="0" applyFont="1" applyBorder="1" applyAlignment="1">
      <alignment vertical="top" wrapText="1"/>
    </xf>
    <xf numFmtId="0" fontId="15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2" fontId="13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164" fontId="6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 wrapText="1" indent="1"/>
    </xf>
    <xf numFmtId="0" fontId="14" fillId="0" borderId="0" xfId="0" applyFont="1" applyFill="1" applyBorder="1" applyAlignment="1">
      <alignment horizontal="left" indent="1"/>
    </xf>
    <xf numFmtId="0" fontId="15" fillId="0" borderId="0" xfId="0" applyFont="1" applyAlignment="1">
      <alignment wrapText="1"/>
    </xf>
    <xf numFmtId="0" fontId="14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5" fillId="0" borderId="17" xfId="0" applyFont="1" applyBorder="1" applyAlignment="1">
      <alignment vertical="top" wrapText="1"/>
    </xf>
    <xf numFmtId="165" fontId="12" fillId="0" borderId="0" xfId="0" applyNumberFormat="1" applyFont="1" applyAlignment="1">
      <alignment/>
    </xf>
    <xf numFmtId="165" fontId="12" fillId="0" borderId="13" xfId="0" applyNumberFormat="1" applyFont="1" applyBorder="1" applyAlignment="1">
      <alignment/>
    </xf>
    <xf numFmtId="2" fontId="15" fillId="0" borderId="13" xfId="0" applyNumberFormat="1" applyFont="1" applyFill="1" applyBorder="1" applyAlignment="1">
      <alignment/>
    </xf>
    <xf numFmtId="2" fontId="15" fillId="0" borderId="18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165" fontId="15" fillId="0" borderId="18" xfId="0" applyNumberFormat="1" applyFont="1" applyFill="1" applyBorder="1" applyAlignment="1">
      <alignment/>
    </xf>
    <xf numFmtId="165" fontId="15" fillId="0" borderId="13" xfId="0" applyNumberFormat="1" applyFont="1" applyFill="1" applyBorder="1" applyAlignment="1">
      <alignment/>
    </xf>
    <xf numFmtId="2" fontId="15" fillId="0" borderId="13" xfId="0" applyNumberFormat="1" applyFont="1" applyBorder="1" applyAlignment="1">
      <alignment/>
    </xf>
    <xf numFmtId="165" fontId="15" fillId="0" borderId="0" xfId="0" applyNumberFormat="1" applyFont="1" applyFill="1" applyBorder="1" applyAlignment="1">
      <alignment/>
    </xf>
    <xf numFmtId="165" fontId="12" fillId="0" borderId="18" xfId="0" applyNumberFormat="1" applyFont="1" applyBorder="1" applyAlignment="1">
      <alignment/>
    </xf>
    <xf numFmtId="1" fontId="15" fillId="0" borderId="0" xfId="0" applyNumberFormat="1" applyFont="1" applyAlignment="1">
      <alignment/>
    </xf>
    <xf numFmtId="0" fontId="12" fillId="0" borderId="12" xfId="0" applyFont="1" applyBorder="1" applyAlignment="1">
      <alignment wrapText="1"/>
    </xf>
    <xf numFmtId="164" fontId="15" fillId="0" borderId="11" xfId="0" applyNumberFormat="1" applyFont="1" applyFill="1" applyBorder="1" applyAlignment="1">
      <alignment horizontal="right"/>
    </xf>
    <xf numFmtId="164" fontId="15" fillId="0" borderId="16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14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164" fontId="13" fillId="0" borderId="0" xfId="0" applyNumberFormat="1" applyFont="1" applyFill="1" applyAlignment="1">
      <alignment/>
    </xf>
    <xf numFmtId="164" fontId="23" fillId="0" borderId="0" xfId="0" applyNumberFormat="1" applyFont="1" applyAlignment="1">
      <alignment/>
    </xf>
    <xf numFmtId="1" fontId="15" fillId="0" borderId="0" xfId="0" applyNumberFormat="1" applyFont="1" applyBorder="1" applyAlignment="1">
      <alignment horizontal="right"/>
    </xf>
    <xf numFmtId="164" fontId="63" fillId="0" borderId="0" xfId="0" applyNumberFormat="1" applyFont="1" applyFill="1" applyAlignment="1">
      <alignment/>
    </xf>
    <xf numFmtId="164" fontId="64" fillId="0" borderId="0" xfId="0" applyNumberFormat="1" applyFont="1" applyFill="1" applyAlignment="1">
      <alignment/>
    </xf>
    <xf numFmtId="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5" fontId="12" fillId="0" borderId="0" xfId="0" applyNumberFormat="1" applyFont="1" applyFill="1" applyAlignment="1">
      <alignment/>
    </xf>
    <xf numFmtId="165" fontId="12" fillId="0" borderId="18" xfId="0" applyNumberFormat="1" applyFont="1" applyFill="1" applyBorder="1" applyAlignment="1">
      <alignment/>
    </xf>
    <xf numFmtId="165" fontId="15" fillId="0" borderId="13" xfId="0" applyNumberFormat="1" applyFont="1" applyFill="1" applyBorder="1" applyAlignment="1">
      <alignment horizontal="center"/>
    </xf>
    <xf numFmtId="165" fontId="15" fillId="0" borderId="18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right"/>
    </xf>
    <xf numFmtId="165" fontId="15" fillId="0" borderId="18" xfId="0" applyNumberFormat="1" applyFont="1" applyFill="1" applyBorder="1" applyAlignment="1">
      <alignment horizontal="right"/>
    </xf>
    <xf numFmtId="165" fontId="15" fillId="0" borderId="0" xfId="0" applyNumberFormat="1" applyFont="1" applyFill="1" applyAlignment="1">
      <alignment/>
    </xf>
    <xf numFmtId="164" fontId="65" fillId="0" borderId="18" xfId="0" applyNumberFormat="1" applyFont="1" applyFill="1" applyBorder="1" applyAlignment="1">
      <alignment horizontal="right"/>
    </xf>
    <xf numFmtId="164" fontId="65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18" fillId="0" borderId="15" xfId="0" applyFont="1" applyFill="1" applyBorder="1" applyAlignment="1">
      <alignment horizontal="center" vertical="top" wrapText="1"/>
    </xf>
    <xf numFmtId="164" fontId="15" fillId="0" borderId="13" xfId="0" applyNumberFormat="1" applyFont="1" applyFill="1" applyBorder="1" applyAlignment="1">
      <alignment vertical="top"/>
    </xf>
    <xf numFmtId="0" fontId="15" fillId="0" borderId="16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6" fillId="0" borderId="0" xfId="0" applyFont="1" applyBorder="1" applyAlignment="1">
      <alignment horizontal="left" indent="1"/>
    </xf>
    <xf numFmtId="164" fontId="15" fillId="0" borderId="13" xfId="0" applyNumberFormat="1" applyFont="1" applyFill="1" applyBorder="1" applyAlignment="1">
      <alignment horizontal="right" vertical="top"/>
    </xf>
    <xf numFmtId="164" fontId="15" fillId="0" borderId="18" xfId="0" applyNumberFormat="1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vertical="top"/>
    </xf>
    <xf numFmtId="0" fontId="12" fillId="0" borderId="13" xfId="0" applyFont="1" applyFill="1" applyBorder="1" applyAlignment="1">
      <alignment/>
    </xf>
    <xf numFmtId="0" fontId="15" fillId="0" borderId="13" xfId="0" applyFont="1" applyFill="1" applyBorder="1" applyAlignment="1" applyProtection="1">
      <alignment/>
      <protection locked="0"/>
    </xf>
    <xf numFmtId="164" fontId="6" fillId="0" borderId="13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177" fontId="15" fillId="0" borderId="0" xfId="0" applyNumberFormat="1" applyFont="1" applyAlignment="1">
      <alignment horizontal="right"/>
    </xf>
    <xf numFmtId="0" fontId="14" fillId="0" borderId="18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14" fillId="0" borderId="18" xfId="0" applyFont="1" applyFill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4" fillId="0" borderId="18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2" fillId="0" borderId="0" xfId="51" applyFont="1">
      <alignment/>
      <protection/>
    </xf>
    <xf numFmtId="0" fontId="0" fillId="0" borderId="0" xfId="51">
      <alignment/>
      <protection/>
    </xf>
    <xf numFmtId="0" fontId="14" fillId="0" borderId="0" xfId="51" applyFont="1">
      <alignment/>
      <protection/>
    </xf>
    <xf numFmtId="0" fontId="15" fillId="0" borderId="10" xfId="51" applyFont="1" applyBorder="1">
      <alignment/>
      <protection/>
    </xf>
    <xf numFmtId="0" fontId="12" fillId="0" borderId="16" xfId="51" applyFont="1" applyBorder="1" applyAlignment="1">
      <alignment horizontal="center"/>
      <protection/>
    </xf>
    <xf numFmtId="0" fontId="12" fillId="0" borderId="12" xfId="51" applyFont="1" applyBorder="1" applyAlignment="1">
      <alignment horizontal="center" vertical="top" wrapText="1"/>
      <protection/>
    </xf>
    <xf numFmtId="0" fontId="14" fillId="0" borderId="15" xfId="51" applyFont="1" applyBorder="1" applyAlignment="1">
      <alignment horizontal="center"/>
      <protection/>
    </xf>
    <xf numFmtId="0" fontId="12" fillId="0" borderId="13" xfId="51" applyFont="1" applyBorder="1" applyAlignment="1">
      <alignment horizontal="center"/>
      <protection/>
    </xf>
    <xf numFmtId="0" fontId="14" fillId="0" borderId="0" xfId="51" applyFont="1" applyBorder="1" applyAlignment="1">
      <alignment horizontal="center" vertical="top" wrapText="1"/>
      <protection/>
    </xf>
    <xf numFmtId="0" fontId="14" fillId="0" borderId="13" xfId="51" applyFont="1" applyBorder="1" applyAlignment="1">
      <alignment horizontal="center"/>
      <protection/>
    </xf>
    <xf numFmtId="0" fontId="14" fillId="0" borderId="0" xfId="51" applyFont="1" applyBorder="1" applyAlignment="1">
      <alignment horizontal="center"/>
      <protection/>
    </xf>
    <xf numFmtId="0" fontId="12" fillId="0" borderId="15" xfId="51" applyFont="1" applyBorder="1" applyAlignment="1">
      <alignment vertical="top" wrapText="1"/>
      <protection/>
    </xf>
    <xf numFmtId="0" fontId="15" fillId="0" borderId="14" xfId="51" applyFont="1" applyBorder="1">
      <alignment/>
      <protection/>
    </xf>
    <xf numFmtId="164" fontId="15" fillId="0" borderId="11" xfId="51" applyNumberFormat="1" applyFont="1" applyBorder="1">
      <alignment/>
      <protection/>
    </xf>
    <xf numFmtId="164" fontId="15" fillId="0" borderId="10" xfId="51" applyNumberFormat="1" applyFont="1" applyBorder="1">
      <alignment/>
      <protection/>
    </xf>
    <xf numFmtId="164" fontId="15" fillId="0" borderId="16" xfId="51" applyNumberFormat="1" applyFont="1" applyBorder="1">
      <alignment/>
      <protection/>
    </xf>
    <xf numFmtId="0" fontId="12" fillId="0" borderId="0" xfId="51" applyFont="1" applyBorder="1" applyAlignment="1">
      <alignment wrapText="1"/>
      <protection/>
    </xf>
    <xf numFmtId="164" fontId="12" fillId="0" borderId="18" xfId="51" applyNumberFormat="1" applyFont="1" applyFill="1" applyBorder="1">
      <alignment/>
      <protection/>
    </xf>
    <xf numFmtId="164" fontId="12" fillId="0" borderId="0" xfId="51" applyNumberFormat="1" applyFont="1" applyFill="1">
      <alignment/>
      <protection/>
    </xf>
    <xf numFmtId="0" fontId="14" fillId="0" borderId="0" xfId="51" applyFont="1" applyBorder="1" applyAlignment="1">
      <alignment vertical="top" wrapText="1"/>
      <protection/>
    </xf>
    <xf numFmtId="164" fontId="15" fillId="0" borderId="18" xfId="51" applyNumberFormat="1" applyFont="1" applyFill="1" applyBorder="1">
      <alignment/>
      <protection/>
    </xf>
    <xf numFmtId="164" fontId="15" fillId="0" borderId="0" xfId="51" applyNumberFormat="1" applyFont="1" applyFill="1" applyBorder="1">
      <alignment/>
      <protection/>
    </xf>
    <xf numFmtId="0" fontId="15" fillId="0" borderId="0" xfId="51" applyFont="1" applyBorder="1" applyAlignment="1">
      <alignment wrapText="1"/>
      <protection/>
    </xf>
    <xf numFmtId="164" fontId="15" fillId="0" borderId="0" xfId="51" applyNumberFormat="1" applyFont="1" applyFill="1">
      <alignment/>
      <protection/>
    </xf>
    <xf numFmtId="0" fontId="14" fillId="0" borderId="0" xfId="51" applyFont="1" applyBorder="1" applyAlignment="1">
      <alignment wrapText="1"/>
      <protection/>
    </xf>
    <xf numFmtId="0" fontId="12" fillId="0" borderId="0" xfId="51" applyFont="1" applyBorder="1" applyAlignment="1">
      <alignment horizontal="left" vertical="top" wrapText="1" indent="1"/>
      <protection/>
    </xf>
    <xf numFmtId="0" fontId="12" fillId="0" borderId="0" xfId="51" applyFont="1" applyFill="1" applyBorder="1" applyAlignment="1">
      <alignment horizontal="left" wrapText="1" indent="1"/>
      <protection/>
    </xf>
    <xf numFmtId="0" fontId="14" fillId="0" borderId="0" xfId="51" applyFont="1" applyFill="1" applyAlignment="1">
      <alignment horizontal="left" indent="1"/>
      <protection/>
    </xf>
    <xf numFmtId="0" fontId="15" fillId="0" borderId="0" xfId="51" applyFont="1" applyBorder="1" applyAlignment="1">
      <alignment horizontal="left" wrapText="1" indent="1"/>
      <protection/>
    </xf>
    <xf numFmtId="0" fontId="14" fillId="0" borderId="0" xfId="51" applyFont="1" applyFill="1" applyBorder="1" applyAlignment="1">
      <alignment horizontal="left" wrapText="1" indent="1"/>
      <protection/>
    </xf>
    <xf numFmtId="0" fontId="14" fillId="0" borderId="0" xfId="51" applyFont="1" applyFill="1" applyBorder="1" applyAlignment="1">
      <alignment wrapText="1"/>
      <protection/>
    </xf>
    <xf numFmtId="0" fontId="15" fillId="0" borderId="0" xfId="51" applyFont="1" applyFill="1" applyBorder="1" applyAlignment="1">
      <alignment wrapText="1"/>
      <protection/>
    </xf>
    <xf numFmtId="0" fontId="12" fillId="0" borderId="0" xfId="51" applyFont="1" applyFill="1" applyBorder="1" applyAlignment="1">
      <alignment wrapText="1"/>
      <protection/>
    </xf>
    <xf numFmtId="0" fontId="12" fillId="0" borderId="0" xfId="51" applyFont="1" applyBorder="1" applyAlignment="1">
      <alignment horizontal="left" wrapText="1" indent="1"/>
      <protection/>
    </xf>
    <xf numFmtId="0" fontId="14" fillId="0" borderId="0" xfId="51" applyFont="1" applyBorder="1" applyAlignment="1">
      <alignment horizontal="left" wrapText="1" indent="1"/>
      <protection/>
    </xf>
    <xf numFmtId="0" fontId="14" fillId="0" borderId="12" xfId="51" applyFont="1" applyBorder="1" applyAlignment="1">
      <alignment wrapText="1"/>
      <protection/>
    </xf>
    <xf numFmtId="0" fontId="12" fillId="0" borderId="0" xfId="51" applyFont="1" applyFill="1" applyBorder="1">
      <alignment/>
      <protection/>
    </xf>
    <xf numFmtId="0" fontId="15" fillId="0" borderId="0" xfId="51" applyFont="1" applyFill="1" applyBorder="1">
      <alignment/>
      <protection/>
    </xf>
    <xf numFmtId="0" fontId="14" fillId="0" borderId="0" xfId="51" applyFont="1" applyFill="1" applyBorder="1">
      <alignment/>
      <protection/>
    </xf>
    <xf numFmtId="0" fontId="15" fillId="0" borderId="10" xfId="51" applyFont="1" applyFill="1" applyBorder="1">
      <alignment/>
      <protection/>
    </xf>
    <xf numFmtId="0" fontId="15" fillId="0" borderId="11" xfId="51" applyFont="1" applyFill="1" applyBorder="1" applyAlignment="1">
      <alignment horizontal="center"/>
      <protection/>
    </xf>
    <xf numFmtId="0" fontId="12" fillId="0" borderId="12" xfId="51" applyFont="1" applyFill="1" applyBorder="1" applyAlignment="1">
      <alignment horizontal="center" vertical="top" wrapText="1"/>
      <protection/>
    </xf>
    <xf numFmtId="0" fontId="12" fillId="0" borderId="18" xfId="51" applyFont="1" applyFill="1" applyBorder="1" applyAlignment="1">
      <alignment horizontal="center"/>
      <protection/>
    </xf>
    <xf numFmtId="0" fontId="14" fillId="0" borderId="12" xfId="51" applyFont="1" applyFill="1" applyBorder="1" applyAlignment="1">
      <alignment horizontal="center" wrapText="1"/>
      <protection/>
    </xf>
    <xf numFmtId="0" fontId="14" fillId="0" borderId="18" xfId="51" applyFont="1" applyFill="1" applyBorder="1" applyAlignment="1">
      <alignment horizontal="center"/>
      <protection/>
    </xf>
    <xf numFmtId="0" fontId="12" fillId="0" borderId="18" xfId="51" applyFont="1" applyBorder="1" applyAlignment="1">
      <alignment horizontal="center" wrapText="1"/>
      <protection/>
    </xf>
    <xf numFmtId="0" fontId="12" fillId="0" borderId="11" xfId="51" applyFont="1" applyBorder="1" applyAlignment="1">
      <alignment horizontal="center" vertical="center" wrapText="1"/>
      <protection/>
    </xf>
    <xf numFmtId="0" fontId="12" fillId="0" borderId="14" xfId="51" applyFont="1" applyBorder="1" applyAlignment="1">
      <alignment horizontal="center" vertical="center"/>
      <protection/>
    </xf>
    <xf numFmtId="0" fontId="14" fillId="0" borderId="18" xfId="51" applyFont="1" applyBorder="1" applyAlignment="1">
      <alignment horizontal="center" wrapText="1"/>
      <protection/>
    </xf>
    <xf numFmtId="0" fontId="14" fillId="0" borderId="20" xfId="51" applyFont="1" applyBorder="1" applyAlignment="1">
      <alignment horizontal="center" wrapText="1"/>
      <protection/>
    </xf>
    <xf numFmtId="0" fontId="14" fillId="0" borderId="15" xfId="51" applyFont="1" applyBorder="1" applyAlignment="1">
      <alignment horizontal="center" wrapText="1"/>
      <protection/>
    </xf>
    <xf numFmtId="0" fontId="14" fillId="0" borderId="21" xfId="51" applyFont="1" applyFill="1" applyBorder="1">
      <alignment/>
      <protection/>
    </xf>
    <xf numFmtId="0" fontId="15" fillId="0" borderId="22" xfId="51" applyFont="1" applyFill="1" applyBorder="1">
      <alignment/>
      <protection/>
    </xf>
    <xf numFmtId="0" fontId="14" fillId="0" borderId="14" xfId="51" applyFont="1" applyFill="1" applyBorder="1" applyAlignment="1">
      <alignment horizontal="center" vertical="top" wrapText="1"/>
      <protection/>
    </xf>
    <xf numFmtId="0" fontId="14" fillId="0" borderId="11" xfId="51" applyFont="1" applyFill="1" applyBorder="1" applyAlignment="1">
      <alignment horizontal="center"/>
      <protection/>
    </xf>
    <xf numFmtId="0" fontId="14" fillId="0" borderId="16" xfId="51" applyFont="1" applyFill="1" applyBorder="1" applyAlignment="1">
      <alignment horizontal="center"/>
      <protection/>
    </xf>
    <xf numFmtId="0" fontId="14" fillId="0" borderId="10" xfId="51" applyFont="1" applyFill="1" applyBorder="1" applyAlignment="1">
      <alignment horizontal="center"/>
      <protection/>
    </xf>
    <xf numFmtId="0" fontId="15" fillId="0" borderId="14" xfId="51" applyFont="1" applyFill="1" applyBorder="1">
      <alignment/>
      <protection/>
    </xf>
    <xf numFmtId="0" fontId="12" fillId="0" borderId="0" xfId="51" applyFont="1" applyFill="1" applyBorder="1" applyAlignment="1">
      <alignment vertical="top" wrapText="1"/>
      <protection/>
    </xf>
    <xf numFmtId="164" fontId="12" fillId="0" borderId="13" xfId="51" applyNumberFormat="1" applyFont="1" applyFill="1" applyBorder="1">
      <alignment/>
      <protection/>
    </xf>
    <xf numFmtId="164" fontId="12" fillId="0" borderId="12" xfId="51" applyNumberFormat="1" applyFont="1" applyFill="1" applyBorder="1">
      <alignment/>
      <protection/>
    </xf>
    <xf numFmtId="0" fontId="14" fillId="0" borderId="0" xfId="51" applyFont="1" applyFill="1" applyBorder="1" applyAlignment="1">
      <alignment vertical="top" wrapText="1"/>
      <protection/>
    </xf>
    <xf numFmtId="164" fontId="15" fillId="0" borderId="13" xfId="51" applyNumberFormat="1" applyFont="1" applyFill="1" applyBorder="1">
      <alignment/>
      <protection/>
    </xf>
    <xf numFmtId="164" fontId="15" fillId="0" borderId="12" xfId="51" applyNumberFormat="1" applyFont="1" applyFill="1" applyBorder="1">
      <alignment/>
      <protection/>
    </xf>
    <xf numFmtId="0" fontId="18" fillId="0" borderId="0" xfId="51" applyFont="1" applyFill="1" applyBorder="1" applyAlignment="1">
      <alignment vertical="top" wrapText="1"/>
      <protection/>
    </xf>
    <xf numFmtId="0" fontId="15" fillId="0" borderId="0" xfId="51" applyFont="1" applyFill="1" applyBorder="1" applyAlignment="1">
      <alignment vertical="top" wrapText="1"/>
      <protection/>
    </xf>
    <xf numFmtId="0" fontId="12" fillId="0" borderId="0" xfId="51" applyFont="1" applyFill="1">
      <alignment/>
      <protection/>
    </xf>
    <xf numFmtId="0" fontId="15" fillId="0" borderId="13" xfId="51" applyFont="1" applyBorder="1">
      <alignment/>
      <protection/>
    </xf>
    <xf numFmtId="0" fontId="14" fillId="0" borderId="15" xfId="51" applyFont="1" applyBorder="1" applyAlignment="1">
      <alignment/>
      <protection/>
    </xf>
    <xf numFmtId="0" fontId="15" fillId="0" borderId="15" xfId="51" applyFont="1" applyBorder="1" applyAlignment="1">
      <alignment/>
      <protection/>
    </xf>
    <xf numFmtId="0" fontId="15" fillId="0" borderId="17" xfId="51" applyFont="1" applyBorder="1" applyAlignment="1">
      <alignment/>
      <protection/>
    </xf>
    <xf numFmtId="0" fontId="15" fillId="0" borderId="0" xfId="51" applyFont="1" applyBorder="1" applyAlignment="1">
      <alignment vertical="top" wrapText="1"/>
      <protection/>
    </xf>
    <xf numFmtId="0" fontId="15" fillId="0" borderId="17" xfId="51" applyFont="1" applyBorder="1" applyAlignment="1">
      <alignment vertical="top" wrapText="1"/>
      <protection/>
    </xf>
    <xf numFmtId="0" fontId="15" fillId="0" borderId="0" xfId="51" applyFont="1" applyBorder="1">
      <alignment/>
      <protection/>
    </xf>
    <xf numFmtId="0" fontId="15" fillId="0" borderId="11" xfId="51" applyFont="1" applyFill="1" applyBorder="1">
      <alignment/>
      <protection/>
    </xf>
    <xf numFmtId="0" fontId="15" fillId="0" borderId="16" xfId="51" applyFont="1" applyFill="1" applyBorder="1">
      <alignment/>
      <protection/>
    </xf>
    <xf numFmtId="0" fontId="12" fillId="0" borderId="12" xfId="51" applyFont="1" applyBorder="1">
      <alignment/>
      <protection/>
    </xf>
    <xf numFmtId="0" fontId="14" fillId="0" borderId="12" xfId="51" applyFont="1" applyBorder="1">
      <alignment/>
      <protection/>
    </xf>
    <xf numFmtId="164" fontId="15" fillId="0" borderId="18" xfId="51" applyNumberFormat="1" applyFont="1" applyFill="1" applyBorder="1" applyAlignment="1">
      <alignment horizontal="right"/>
      <protection/>
    </xf>
    <xf numFmtId="164" fontId="15" fillId="0" borderId="13" xfId="51" applyNumberFormat="1" applyFont="1" applyFill="1" applyBorder="1" applyAlignment="1">
      <alignment horizontal="right"/>
      <protection/>
    </xf>
    <xf numFmtId="0" fontId="15" fillId="0" borderId="12" xfId="51" applyFont="1" applyBorder="1">
      <alignment/>
      <protection/>
    </xf>
    <xf numFmtId="0" fontId="15" fillId="0" borderId="12" xfId="51" applyFont="1" applyFill="1" applyBorder="1">
      <alignment/>
      <protection/>
    </xf>
    <xf numFmtId="0" fontId="12" fillId="0" borderId="12" xfId="51" applyFont="1" applyFill="1" applyBorder="1">
      <alignment/>
      <protection/>
    </xf>
    <xf numFmtId="0" fontId="15" fillId="0" borderId="0" xfId="0" applyFont="1" applyAlignment="1">
      <alignment/>
    </xf>
    <xf numFmtId="164" fontId="12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wrapText="1" indent="5"/>
    </xf>
    <xf numFmtId="0" fontId="13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16" xfId="51" applyFont="1" applyBorder="1" applyAlignment="1">
      <alignment horizontal="center"/>
      <protection/>
    </xf>
    <xf numFmtId="0" fontId="12" fillId="0" borderId="14" xfId="51" applyFont="1" applyBorder="1" applyAlignment="1">
      <alignment horizontal="center"/>
      <protection/>
    </xf>
    <xf numFmtId="0" fontId="12" fillId="0" borderId="10" xfId="51" applyFont="1" applyBorder="1" applyAlignment="1">
      <alignment horizontal="center"/>
      <protection/>
    </xf>
    <xf numFmtId="0" fontId="12" fillId="0" borderId="21" xfId="51" applyFont="1" applyBorder="1" applyAlignment="1">
      <alignment horizontal="center"/>
      <protection/>
    </xf>
    <xf numFmtId="0" fontId="15" fillId="0" borderId="22" xfId="51" applyFont="1" applyBorder="1" applyAlignment="1">
      <alignment horizontal="center"/>
      <protection/>
    </xf>
    <xf numFmtId="0" fontId="14" fillId="0" borderId="19" xfId="51" applyFont="1" applyBorder="1" applyAlignment="1">
      <alignment horizontal="center"/>
      <protection/>
    </xf>
    <xf numFmtId="0" fontId="14" fillId="0" borderId="15" xfId="51" applyFont="1" applyBorder="1" applyAlignment="1">
      <alignment horizontal="center"/>
      <protection/>
    </xf>
    <xf numFmtId="0" fontId="14" fillId="0" borderId="17" xfId="51" applyFont="1" applyBorder="1" applyAlignment="1">
      <alignment horizontal="center"/>
      <protection/>
    </xf>
    <xf numFmtId="0" fontId="12" fillId="0" borderId="11" xfId="51" applyFont="1" applyBorder="1" applyAlignment="1">
      <alignment horizontal="center" vertical="center"/>
      <protection/>
    </xf>
    <xf numFmtId="0" fontId="12" fillId="0" borderId="20" xfId="51" applyFont="1" applyBorder="1" applyAlignment="1">
      <alignment horizontal="center" vertical="center"/>
      <protection/>
    </xf>
    <xf numFmtId="0" fontId="12" fillId="0" borderId="22" xfId="51" applyFont="1" applyFill="1" applyBorder="1" applyAlignment="1">
      <alignment horizontal="center"/>
      <protection/>
    </xf>
    <xf numFmtId="0" fontId="15" fillId="0" borderId="22" xfId="51" applyFont="1" applyFill="1" applyBorder="1" applyAlignment="1">
      <alignment horizontal="center"/>
      <protection/>
    </xf>
    <xf numFmtId="0" fontId="14" fillId="0" borderId="19" xfId="51" applyFont="1" applyFill="1" applyBorder="1" applyAlignment="1">
      <alignment horizontal="center"/>
      <protection/>
    </xf>
    <xf numFmtId="0" fontId="14" fillId="0" borderId="17" xfId="51" applyFont="1" applyFill="1" applyBorder="1" applyAlignment="1">
      <alignment horizontal="center"/>
      <protection/>
    </xf>
    <xf numFmtId="0" fontId="12" fillId="0" borderId="16" xfId="51" applyFont="1" applyFill="1" applyBorder="1" applyAlignment="1">
      <alignment horizontal="center"/>
      <protection/>
    </xf>
    <xf numFmtId="0" fontId="12" fillId="0" borderId="10" xfId="5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left" vertical="top" wrapText="1" indent="5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selection activeCell="K28" sqref="K28"/>
    </sheetView>
  </sheetViews>
  <sheetFormatPr defaultColWidth="9.140625" defaultRowHeight="12.75"/>
  <cols>
    <col min="1" max="1" width="40.421875" style="44" customWidth="1"/>
    <col min="2" max="2" width="12.421875" style="44" customWidth="1"/>
    <col min="3" max="3" width="11.8515625" style="44" customWidth="1"/>
    <col min="4" max="4" width="14.00390625" style="44" customWidth="1"/>
    <col min="5" max="5" width="13.140625" style="44" customWidth="1"/>
    <col min="6" max="16384" width="9.140625" style="44" customWidth="1"/>
  </cols>
  <sheetData>
    <row r="1" spans="1:4" ht="13.5">
      <c r="A1" s="43" t="s">
        <v>287</v>
      </c>
      <c r="B1" s="43"/>
      <c r="C1" s="43"/>
      <c r="D1" s="43"/>
    </row>
    <row r="2" spans="1:4" ht="13.5">
      <c r="A2" s="43" t="s">
        <v>201</v>
      </c>
      <c r="B2" s="43"/>
      <c r="C2" s="43"/>
      <c r="D2" s="43"/>
    </row>
    <row r="3" spans="1:4" ht="15.75" customHeight="1">
      <c r="A3" s="45" t="s">
        <v>279</v>
      </c>
      <c r="B3" s="46"/>
      <c r="C3" s="46"/>
      <c r="D3" s="46"/>
    </row>
    <row r="4" spans="1:4" ht="13.5">
      <c r="A4" s="45" t="s">
        <v>280</v>
      </c>
      <c r="B4" s="46"/>
      <c r="C4" s="46"/>
      <c r="D4" s="46"/>
    </row>
    <row r="5" spans="1:4" ht="4.5" customHeight="1">
      <c r="A5" s="46"/>
      <c r="B5" s="46"/>
      <c r="C5" s="46"/>
      <c r="D5" s="46"/>
    </row>
    <row r="6" spans="1:5" ht="16.5" customHeight="1">
      <c r="A6" s="57"/>
      <c r="B6" s="48"/>
      <c r="C6" s="74" t="s">
        <v>273</v>
      </c>
      <c r="D6" s="48" t="s">
        <v>80</v>
      </c>
      <c r="E6" s="49" t="s">
        <v>215</v>
      </c>
    </row>
    <row r="7" spans="1:5" ht="16.5" customHeight="1">
      <c r="A7" s="229" t="s">
        <v>1</v>
      </c>
      <c r="B7" s="51" t="s">
        <v>79</v>
      </c>
      <c r="C7" s="51" t="s">
        <v>81</v>
      </c>
      <c r="D7" s="52" t="s">
        <v>81</v>
      </c>
      <c r="E7" s="53" t="s">
        <v>81</v>
      </c>
    </row>
    <row r="8" spans="1:5" ht="30" customHeight="1">
      <c r="A8" s="330" t="s">
        <v>29</v>
      </c>
      <c r="B8" s="327" t="s">
        <v>274</v>
      </c>
      <c r="C8" s="332" t="s">
        <v>82</v>
      </c>
      <c r="D8" s="328" t="s">
        <v>89</v>
      </c>
      <c r="E8" s="329" t="s">
        <v>116</v>
      </c>
    </row>
    <row r="9" spans="1:5" ht="5.25" customHeight="1">
      <c r="A9" s="57"/>
      <c r="B9" s="58"/>
      <c r="C9" s="58"/>
      <c r="D9" s="58"/>
      <c r="E9" s="57"/>
    </row>
    <row r="10" spans="1:5" s="326" customFormat="1" ht="13.5">
      <c r="A10" s="59" t="s">
        <v>5</v>
      </c>
      <c r="B10" s="60">
        <v>0.97</v>
      </c>
      <c r="C10" s="61">
        <v>3.98</v>
      </c>
      <c r="D10" s="60">
        <v>7.49</v>
      </c>
      <c r="E10" s="61">
        <v>2.36</v>
      </c>
    </row>
    <row r="11" spans="1:5" ht="13.5">
      <c r="A11" s="62" t="s">
        <v>47</v>
      </c>
      <c r="B11" s="63"/>
      <c r="C11" s="64"/>
      <c r="D11" s="63"/>
      <c r="E11" s="64"/>
    </row>
    <row r="12" spans="1:5" ht="5.25" customHeight="1">
      <c r="A12" s="65"/>
      <c r="B12" s="63"/>
      <c r="C12" s="64"/>
      <c r="D12" s="63"/>
      <c r="E12" s="64"/>
    </row>
    <row r="13" spans="1:5" ht="13.5">
      <c r="A13" s="65" t="s">
        <v>83</v>
      </c>
      <c r="B13" s="63"/>
      <c r="C13" s="64"/>
      <c r="D13" s="63"/>
      <c r="E13" s="64"/>
    </row>
    <row r="14" spans="1:5" ht="13.5">
      <c r="A14" s="62" t="s">
        <v>84</v>
      </c>
      <c r="B14" s="63"/>
      <c r="C14" s="64"/>
      <c r="D14" s="63"/>
      <c r="E14" s="64"/>
    </row>
    <row r="15" spans="1:5" ht="4.5" customHeight="1">
      <c r="A15" s="65"/>
      <c r="B15" s="63"/>
      <c r="C15" s="64"/>
      <c r="D15" s="63"/>
      <c r="E15" s="64"/>
    </row>
    <row r="16" spans="1:5" ht="13.5">
      <c r="A16" s="59" t="s">
        <v>216</v>
      </c>
      <c r="B16" s="63">
        <v>0.75</v>
      </c>
      <c r="C16" s="64">
        <v>2.8</v>
      </c>
      <c r="D16" s="63">
        <v>2.1</v>
      </c>
      <c r="E16" s="64">
        <v>3.79</v>
      </c>
    </row>
    <row r="17" spans="1:5" ht="6" customHeight="1">
      <c r="A17" s="65"/>
      <c r="B17" s="63"/>
      <c r="C17" s="64"/>
      <c r="D17" s="63"/>
      <c r="E17" s="64"/>
    </row>
    <row r="18" spans="1:5" ht="13.5">
      <c r="A18" s="59" t="s">
        <v>217</v>
      </c>
      <c r="B18" s="63">
        <v>1.32</v>
      </c>
      <c r="C18" s="64">
        <v>4.52</v>
      </c>
      <c r="D18" s="63">
        <v>8.19</v>
      </c>
      <c r="E18" s="64">
        <v>2.6</v>
      </c>
    </row>
    <row r="19" spans="1:5" ht="6" customHeight="1">
      <c r="A19" s="65"/>
      <c r="B19" s="63"/>
      <c r="C19" s="64"/>
      <c r="D19" s="63"/>
      <c r="E19" s="64"/>
    </row>
    <row r="20" spans="1:5" ht="13.5">
      <c r="A20" s="65" t="s">
        <v>85</v>
      </c>
      <c r="B20" s="63"/>
      <c r="C20" s="64"/>
      <c r="D20" s="63"/>
      <c r="E20" s="64"/>
    </row>
    <row r="21" spans="1:5" ht="13.5">
      <c r="A21" s="62" t="s">
        <v>86</v>
      </c>
      <c r="B21" s="63"/>
      <c r="C21" s="64"/>
      <c r="D21" s="63"/>
      <c r="E21" s="64"/>
    </row>
    <row r="22" spans="1:5" ht="6" customHeight="1">
      <c r="A22" s="65"/>
      <c r="B22" s="63"/>
      <c r="C22" s="64"/>
      <c r="D22" s="63"/>
      <c r="E22" s="64"/>
    </row>
    <row r="23" spans="1:5" ht="13.5">
      <c r="A23" s="65" t="s">
        <v>218</v>
      </c>
      <c r="B23" s="63">
        <v>2.44</v>
      </c>
      <c r="C23" s="64">
        <v>8.54</v>
      </c>
      <c r="D23" s="63">
        <v>17.5</v>
      </c>
      <c r="E23" s="64">
        <v>4.37</v>
      </c>
    </row>
    <row r="24" spans="1:5" ht="13.5">
      <c r="A24" s="66" t="s">
        <v>87</v>
      </c>
      <c r="B24" s="63">
        <v>2.55</v>
      </c>
      <c r="C24" s="64">
        <v>12.19</v>
      </c>
      <c r="D24" s="63">
        <v>5.47</v>
      </c>
      <c r="E24" s="64">
        <v>4.89</v>
      </c>
    </row>
    <row r="25" spans="1:5" ht="13.5">
      <c r="A25" s="65" t="s">
        <v>219</v>
      </c>
      <c r="B25" s="63">
        <v>1.11</v>
      </c>
      <c r="C25" s="64">
        <v>2.95</v>
      </c>
      <c r="D25" s="63">
        <v>3.15</v>
      </c>
      <c r="E25" s="64">
        <v>2.69</v>
      </c>
    </row>
    <row r="26" spans="1:5" ht="6" customHeight="1">
      <c r="A26" s="65"/>
      <c r="B26" s="63"/>
      <c r="C26" s="64"/>
      <c r="D26" s="63"/>
      <c r="E26" s="64"/>
    </row>
    <row r="27" spans="1:5" ht="13.5">
      <c r="A27" s="65" t="s">
        <v>88</v>
      </c>
      <c r="B27" s="63"/>
      <c r="C27" s="64"/>
      <c r="D27" s="63"/>
      <c r="E27" s="64"/>
    </row>
    <row r="28" spans="1:5" ht="13.5">
      <c r="A28" s="62" t="s">
        <v>90</v>
      </c>
      <c r="B28" s="63"/>
      <c r="C28" s="64"/>
      <c r="D28" s="63"/>
      <c r="E28" s="64"/>
    </row>
    <row r="29" spans="1:5" ht="6" customHeight="1">
      <c r="A29" s="67"/>
      <c r="B29" s="63"/>
      <c r="C29" s="64"/>
      <c r="D29" s="63"/>
      <c r="E29" s="64"/>
    </row>
    <row r="30" spans="1:5" ht="13.5">
      <c r="A30" s="67" t="s">
        <v>220</v>
      </c>
      <c r="B30" s="63"/>
      <c r="C30" s="64"/>
      <c r="D30" s="63"/>
      <c r="E30" s="64"/>
    </row>
    <row r="31" spans="1:5" ht="6" customHeight="1">
      <c r="A31" s="68"/>
      <c r="B31" s="63"/>
      <c r="C31" s="64"/>
      <c r="D31" s="63"/>
      <c r="E31" s="64"/>
    </row>
    <row r="32" spans="1:5" ht="13.5">
      <c r="A32" s="67" t="s">
        <v>39</v>
      </c>
      <c r="B32" s="63">
        <v>1.33</v>
      </c>
      <c r="C32" s="64">
        <v>5.64</v>
      </c>
      <c r="D32" s="63">
        <v>3.48</v>
      </c>
      <c r="E32" s="64">
        <v>4.18</v>
      </c>
    </row>
    <row r="33" spans="1:5" ht="13.5">
      <c r="A33" s="69" t="s">
        <v>40</v>
      </c>
      <c r="B33" s="63"/>
      <c r="C33" s="64"/>
      <c r="D33" s="63"/>
      <c r="E33" s="64"/>
    </row>
    <row r="34" spans="1:5" ht="6" customHeight="1">
      <c r="A34" s="69"/>
      <c r="B34" s="63"/>
      <c r="C34" s="64"/>
      <c r="D34" s="63"/>
      <c r="E34" s="64"/>
    </row>
    <row r="35" spans="1:5" ht="13.5">
      <c r="A35" s="67" t="s">
        <v>91</v>
      </c>
      <c r="B35" s="63">
        <v>9.49</v>
      </c>
      <c r="C35" s="64">
        <v>15.12</v>
      </c>
      <c r="D35" s="63">
        <v>37.9</v>
      </c>
      <c r="E35" s="64">
        <v>6</v>
      </c>
    </row>
    <row r="36" spans="1:5" ht="13.5">
      <c r="A36" s="69" t="s">
        <v>41</v>
      </c>
      <c r="B36" s="63"/>
      <c r="C36" s="64"/>
      <c r="D36" s="63"/>
      <c r="E36" s="64"/>
    </row>
    <row r="37" spans="1:5" ht="4.5" customHeight="1">
      <c r="A37" s="69"/>
      <c r="B37" s="63"/>
      <c r="C37" s="64"/>
      <c r="D37" s="63"/>
      <c r="E37" s="64"/>
    </row>
    <row r="38" spans="1:5" ht="15.75" customHeight="1">
      <c r="A38" s="67" t="s">
        <v>221</v>
      </c>
      <c r="B38" s="63">
        <v>2.75</v>
      </c>
      <c r="C38" s="64">
        <v>16.33</v>
      </c>
      <c r="D38" s="63">
        <v>7.61</v>
      </c>
      <c r="E38" s="64">
        <v>6.9</v>
      </c>
    </row>
    <row r="39" spans="1:5" ht="13.5">
      <c r="A39" s="69" t="s">
        <v>92</v>
      </c>
      <c r="B39" s="63"/>
      <c r="C39" s="64"/>
      <c r="D39" s="63"/>
      <c r="E39" s="64"/>
    </row>
    <row r="40" spans="1:5" ht="6" customHeight="1">
      <c r="A40" s="69"/>
      <c r="B40" s="63"/>
      <c r="C40" s="64"/>
      <c r="D40" s="63"/>
      <c r="E40" s="64"/>
    </row>
    <row r="41" spans="1:5" ht="13.5">
      <c r="A41" s="67" t="s">
        <v>93</v>
      </c>
      <c r="B41" s="63">
        <v>3.5</v>
      </c>
      <c r="C41" s="64">
        <v>9.17</v>
      </c>
      <c r="D41" s="63">
        <v>6.2</v>
      </c>
      <c r="E41" s="64">
        <v>7.3</v>
      </c>
    </row>
    <row r="42" spans="1:5" ht="13.5">
      <c r="A42" s="69" t="s">
        <v>94</v>
      </c>
      <c r="B42" s="63"/>
      <c r="C42" s="64"/>
      <c r="D42" s="63"/>
      <c r="E42" s="64"/>
    </row>
    <row r="43" spans="1:5" ht="6" customHeight="1">
      <c r="A43" s="69"/>
      <c r="B43" s="63"/>
      <c r="C43" s="64"/>
      <c r="D43" s="63"/>
      <c r="E43" s="64"/>
    </row>
    <row r="44" spans="1:5" ht="13.5">
      <c r="A44" s="67" t="s">
        <v>95</v>
      </c>
      <c r="B44" s="63">
        <v>2.96</v>
      </c>
      <c r="C44" s="64">
        <v>18.26</v>
      </c>
      <c r="D44" s="63">
        <v>9.56</v>
      </c>
      <c r="E44" s="64">
        <v>10.51</v>
      </c>
    </row>
    <row r="45" spans="1:5" ht="13.5">
      <c r="A45" s="69" t="s">
        <v>96</v>
      </c>
      <c r="B45" s="63"/>
      <c r="C45" s="64"/>
      <c r="D45" s="63"/>
      <c r="E45" s="64"/>
    </row>
    <row r="46" spans="1:5" ht="6" customHeight="1">
      <c r="A46" s="69"/>
      <c r="B46" s="63"/>
      <c r="C46" s="64"/>
      <c r="D46" s="63"/>
      <c r="E46" s="64"/>
    </row>
    <row r="47" spans="1:5" ht="13.5">
      <c r="A47" s="67" t="s">
        <v>97</v>
      </c>
      <c r="B47" s="63">
        <v>2.54</v>
      </c>
      <c r="C47" s="64">
        <v>11.5</v>
      </c>
      <c r="D47" s="63">
        <v>4.55</v>
      </c>
      <c r="E47" s="64">
        <v>6.07</v>
      </c>
    </row>
    <row r="48" spans="1:5" ht="13.5">
      <c r="A48" s="69" t="s">
        <v>98</v>
      </c>
      <c r="B48" s="63"/>
      <c r="C48" s="64"/>
      <c r="D48" s="63"/>
      <c r="E48" s="64"/>
    </row>
    <row r="49" spans="1:5" ht="6" customHeight="1">
      <c r="A49" s="69"/>
      <c r="B49" s="63"/>
      <c r="C49" s="64"/>
      <c r="D49" s="63"/>
      <c r="E49" s="64"/>
    </row>
    <row r="50" spans="1:5" ht="13.5">
      <c r="A50" s="67" t="s">
        <v>99</v>
      </c>
      <c r="B50" s="63">
        <v>2.02</v>
      </c>
      <c r="C50" s="64">
        <v>7.43</v>
      </c>
      <c r="D50" s="63">
        <v>4.8</v>
      </c>
      <c r="E50" s="64">
        <v>6.15</v>
      </c>
    </row>
    <row r="51" spans="1:5" ht="13.5">
      <c r="A51" s="69" t="s">
        <v>100</v>
      </c>
      <c r="B51" s="63"/>
      <c r="C51" s="64"/>
      <c r="D51" s="63"/>
      <c r="E51" s="64"/>
    </row>
    <row r="52" spans="1:5" ht="6" customHeight="1">
      <c r="A52" s="69"/>
      <c r="B52" s="63"/>
      <c r="C52" s="64"/>
      <c r="D52" s="63"/>
      <c r="E52" s="64"/>
    </row>
    <row r="53" spans="1:5" ht="18.75" customHeight="1">
      <c r="A53" s="67" t="s">
        <v>101</v>
      </c>
      <c r="B53" s="63">
        <v>4.63</v>
      </c>
      <c r="C53" s="64">
        <v>12.01</v>
      </c>
      <c r="D53" s="63">
        <v>5.93</v>
      </c>
      <c r="E53" s="64">
        <v>8.55</v>
      </c>
    </row>
    <row r="54" spans="1:5" ht="14.25" customHeight="1">
      <c r="A54" s="69" t="s">
        <v>102</v>
      </c>
      <c r="B54" s="63"/>
      <c r="C54" s="64"/>
      <c r="D54" s="63"/>
      <c r="E54" s="64"/>
    </row>
    <row r="55" spans="1:5" ht="6" customHeight="1">
      <c r="A55" s="69"/>
      <c r="B55" s="63"/>
      <c r="C55" s="64"/>
      <c r="D55" s="63"/>
      <c r="E55" s="64"/>
    </row>
    <row r="56" spans="1:5" ht="19.5" customHeight="1">
      <c r="A56" s="67" t="s">
        <v>222</v>
      </c>
      <c r="B56" s="63">
        <v>3.81</v>
      </c>
      <c r="C56" s="64">
        <v>17.76</v>
      </c>
      <c r="D56" s="63">
        <v>10.89</v>
      </c>
      <c r="E56" s="64">
        <v>8.72</v>
      </c>
    </row>
    <row r="57" spans="1:5" ht="20.25" customHeight="1">
      <c r="A57" s="69" t="s">
        <v>103</v>
      </c>
      <c r="B57" s="63"/>
      <c r="C57" s="64"/>
      <c r="D57" s="63"/>
      <c r="E57" s="64"/>
    </row>
    <row r="58" spans="1:5" ht="4.5" customHeight="1">
      <c r="A58" s="69"/>
      <c r="B58" s="63"/>
      <c r="C58" s="64"/>
      <c r="D58" s="63"/>
      <c r="E58" s="64"/>
    </row>
    <row r="59" spans="1:5" ht="30.75" customHeight="1">
      <c r="A59" s="67" t="s">
        <v>223</v>
      </c>
      <c r="B59" s="63">
        <v>0.47</v>
      </c>
      <c r="C59" s="64">
        <v>2.56</v>
      </c>
      <c r="D59" s="63">
        <v>3.58</v>
      </c>
      <c r="E59" s="64">
        <v>4.87</v>
      </c>
    </row>
    <row r="60" spans="1:5" ht="27">
      <c r="A60" s="69" t="s">
        <v>68</v>
      </c>
      <c r="B60" s="63"/>
      <c r="C60" s="64"/>
      <c r="D60" s="63"/>
      <c r="E60" s="64"/>
    </row>
    <row r="61" spans="1:5" ht="6" customHeight="1">
      <c r="A61" s="70"/>
      <c r="B61" s="63"/>
      <c r="C61" s="64"/>
      <c r="D61" s="63"/>
      <c r="E61" s="64"/>
    </row>
    <row r="62" spans="1:5" ht="13.5">
      <c r="A62" s="67" t="s">
        <v>42</v>
      </c>
      <c r="B62" s="63">
        <v>0.56</v>
      </c>
      <c r="C62" s="64">
        <v>12.06</v>
      </c>
      <c r="D62" s="63">
        <v>3.24</v>
      </c>
      <c r="E62" s="64">
        <v>4.24</v>
      </c>
    </row>
    <row r="63" spans="1:5" ht="13.5">
      <c r="A63" s="69" t="s">
        <v>43</v>
      </c>
      <c r="B63" s="63"/>
      <c r="C63" s="64"/>
      <c r="D63" s="63"/>
      <c r="E63" s="64"/>
    </row>
    <row r="64" spans="1:5" ht="6" customHeight="1">
      <c r="A64" s="69"/>
      <c r="B64" s="63"/>
      <c r="C64" s="64"/>
      <c r="D64" s="63"/>
      <c r="E64" s="64"/>
    </row>
    <row r="65" spans="1:5" ht="13.5">
      <c r="A65" s="67" t="s">
        <v>104</v>
      </c>
      <c r="B65" s="63">
        <v>0.81</v>
      </c>
      <c r="C65" s="64">
        <v>6</v>
      </c>
      <c r="D65" s="63">
        <v>4.58</v>
      </c>
      <c r="E65" s="64">
        <v>5.89</v>
      </c>
    </row>
    <row r="66" spans="1:5" ht="13.5">
      <c r="A66" s="69" t="s">
        <v>105</v>
      </c>
      <c r="B66" s="63"/>
      <c r="C66" s="64"/>
      <c r="D66" s="63"/>
      <c r="E66" s="64"/>
    </row>
    <row r="67" spans="1:5" ht="6" customHeight="1">
      <c r="A67" s="69"/>
      <c r="B67" s="63"/>
      <c r="C67" s="64"/>
      <c r="D67" s="63"/>
      <c r="E67" s="64"/>
    </row>
    <row r="68" spans="1:5" ht="12.75" customHeight="1">
      <c r="A68" s="67" t="s">
        <v>109</v>
      </c>
      <c r="B68" s="63">
        <v>0.74</v>
      </c>
      <c r="C68" s="64">
        <v>9.28</v>
      </c>
      <c r="D68" s="63">
        <v>5.41</v>
      </c>
      <c r="E68" s="64">
        <v>8.05</v>
      </c>
    </row>
    <row r="69" spans="1:5" ht="13.5">
      <c r="A69" s="69" t="s">
        <v>106</v>
      </c>
      <c r="B69" s="63"/>
      <c r="C69" s="64"/>
      <c r="D69" s="63"/>
      <c r="E69" s="64"/>
    </row>
    <row r="70" spans="2:5" ht="3" customHeight="1">
      <c r="B70" s="63"/>
      <c r="C70" s="64"/>
      <c r="D70" s="63"/>
      <c r="E70" s="64"/>
    </row>
    <row r="71" spans="1:5" ht="13.5">
      <c r="A71" s="59" t="s">
        <v>107</v>
      </c>
      <c r="B71" s="63">
        <v>2.52</v>
      </c>
      <c r="C71" s="64">
        <v>20.77</v>
      </c>
      <c r="D71" s="63">
        <v>7.58</v>
      </c>
      <c r="E71" s="64">
        <v>9.34</v>
      </c>
    </row>
    <row r="72" spans="1:5" ht="13.5">
      <c r="A72" s="62" t="s">
        <v>108</v>
      </c>
      <c r="B72" s="71"/>
      <c r="C72" s="72"/>
      <c r="D72" s="71"/>
      <c r="E72" s="72"/>
    </row>
  </sheetData>
  <sheetProtection/>
  <printOptions/>
  <pageMargins left="0.5905511811023623" right="0.7874015748031497" top="0.7480314960629921" bottom="0.5511811023622047" header="0.31496062992125984" footer="0.31496062992125984"/>
  <pageSetup fitToHeight="0" horizontalDpi="600" verticalDpi="600" orientation="portrait" paperSize="9" scale="90" r:id="rId1"/>
  <headerFooter scaleWithDoc="0">
    <oddFooter>&amp;C18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46" customWidth="1"/>
    <col min="2" max="2" width="10.00390625" style="46" customWidth="1"/>
    <col min="3" max="3" width="9.8515625" style="46" customWidth="1"/>
    <col min="4" max="4" width="10.28125" style="46" customWidth="1"/>
    <col min="5" max="5" width="10.421875" style="46" customWidth="1"/>
    <col min="6" max="6" width="10.28125" style="46" customWidth="1"/>
    <col min="7" max="7" width="9.421875" style="46" customWidth="1"/>
    <col min="8" max="8" width="10.57421875" style="46" customWidth="1"/>
    <col min="9" max="9" width="11.00390625" style="46" bestFit="1" customWidth="1"/>
    <col min="10" max="10" width="11.7109375" style="46" customWidth="1"/>
    <col min="11" max="11" width="13.140625" style="46" customWidth="1"/>
    <col min="12" max="12" width="11.28125" style="46" customWidth="1"/>
    <col min="13" max="13" width="12.140625" style="46" customWidth="1"/>
    <col min="14" max="14" width="12.00390625" style="46" customWidth="1"/>
    <col min="15" max="15" width="14.421875" style="46" customWidth="1"/>
    <col min="16" max="16384" width="9.140625" style="46" customWidth="1"/>
  </cols>
  <sheetData>
    <row r="1" ht="13.5">
      <c r="A1" s="43" t="s">
        <v>291</v>
      </c>
    </row>
    <row r="2" ht="13.5">
      <c r="A2" s="43" t="s">
        <v>174</v>
      </c>
    </row>
    <row r="3" ht="15.75" customHeight="1">
      <c r="A3" s="45" t="s">
        <v>157</v>
      </c>
    </row>
    <row r="4" ht="15.75" customHeight="1">
      <c r="A4" s="45" t="s">
        <v>173</v>
      </c>
    </row>
    <row r="5" ht="8.25" customHeight="1">
      <c r="A5" s="45" t="s">
        <v>278</v>
      </c>
    </row>
    <row r="6" spans="1:7" ht="16.5" customHeight="1">
      <c r="A6" s="57"/>
      <c r="B6" s="58"/>
      <c r="C6" s="428" t="s">
        <v>0</v>
      </c>
      <c r="D6" s="425"/>
      <c r="E6" s="424" t="s">
        <v>183</v>
      </c>
      <c r="F6" s="428"/>
      <c r="G6" s="428"/>
    </row>
    <row r="7" spans="1:7" ht="13.5">
      <c r="A7" s="228" t="s">
        <v>1</v>
      </c>
      <c r="B7" s="51" t="s">
        <v>5</v>
      </c>
      <c r="C7" s="429" t="s">
        <v>44</v>
      </c>
      <c r="D7" s="427"/>
      <c r="E7" s="426" t="s">
        <v>184</v>
      </c>
      <c r="F7" s="429"/>
      <c r="G7" s="429"/>
    </row>
    <row r="8" spans="1:13" ht="27">
      <c r="A8" s="87" t="s">
        <v>29</v>
      </c>
      <c r="B8" s="50" t="s">
        <v>47</v>
      </c>
      <c r="C8" s="229" t="s">
        <v>2</v>
      </c>
      <c r="D8" s="51" t="s">
        <v>3</v>
      </c>
      <c r="E8" s="80" t="s">
        <v>187</v>
      </c>
      <c r="F8" s="81" t="s">
        <v>190</v>
      </c>
      <c r="G8" s="82" t="s">
        <v>188</v>
      </c>
      <c r="K8" s="102"/>
      <c r="L8" s="102"/>
      <c r="M8" s="102"/>
    </row>
    <row r="9" spans="2:7" ht="27">
      <c r="B9" s="50"/>
      <c r="C9" s="335" t="s">
        <v>46</v>
      </c>
      <c r="D9" s="332" t="s">
        <v>45</v>
      </c>
      <c r="E9" s="84" t="s">
        <v>186</v>
      </c>
      <c r="F9" s="85" t="s">
        <v>189</v>
      </c>
      <c r="G9" s="86" t="s">
        <v>185</v>
      </c>
    </row>
    <row r="10" spans="1:13" ht="13.5">
      <c r="A10" s="87"/>
      <c r="B10" s="230"/>
      <c r="C10" s="435" t="s">
        <v>224</v>
      </c>
      <c r="D10" s="436"/>
      <c r="E10" s="436"/>
      <c r="F10" s="436"/>
      <c r="G10" s="231"/>
      <c r="H10" s="102"/>
      <c r="I10" s="102"/>
      <c r="J10" s="102"/>
      <c r="K10" s="102"/>
      <c r="L10" s="102"/>
      <c r="M10" s="102"/>
    </row>
    <row r="11" spans="1:7" ht="6" customHeight="1">
      <c r="A11" s="47"/>
      <c r="B11" s="232"/>
      <c r="C11" s="233"/>
      <c r="D11" s="234"/>
      <c r="E11" s="234"/>
      <c r="F11" s="235"/>
      <c r="G11" s="104"/>
    </row>
    <row r="12" spans="1:7" ht="1.5" customHeight="1">
      <c r="A12" s="65"/>
      <c r="B12" s="130"/>
      <c r="C12" s="130"/>
      <c r="D12" s="130"/>
      <c r="E12" s="189"/>
      <c r="F12" s="130"/>
      <c r="G12" s="155"/>
    </row>
    <row r="13" spans="1:10" s="43" customFormat="1" ht="18" customHeight="1">
      <c r="A13" s="202" t="s">
        <v>4</v>
      </c>
      <c r="B13" s="127">
        <v>5578.3</v>
      </c>
      <c r="C13" s="127">
        <v>2080.1</v>
      </c>
      <c r="D13" s="127">
        <v>3498.2</v>
      </c>
      <c r="E13" s="127">
        <v>3091.3</v>
      </c>
      <c r="F13" s="127">
        <v>1558.2</v>
      </c>
      <c r="G13" s="236">
        <v>928.8</v>
      </c>
      <c r="H13" s="59"/>
      <c r="I13" s="111"/>
      <c r="J13" s="111"/>
    </row>
    <row r="14" spans="1:12" ht="13.5">
      <c r="A14" s="69" t="s">
        <v>33</v>
      </c>
      <c r="B14" s="127"/>
      <c r="C14" s="127"/>
      <c r="D14" s="127"/>
      <c r="E14" s="127"/>
      <c r="F14" s="127"/>
      <c r="G14" s="236"/>
      <c r="H14" s="65"/>
      <c r="I14" s="111"/>
      <c r="J14" s="111"/>
      <c r="K14" s="43"/>
      <c r="L14" s="43"/>
    </row>
    <row r="15" spans="1:12" ht="6" customHeight="1">
      <c r="A15" s="205"/>
      <c r="B15" s="127"/>
      <c r="C15" s="127"/>
      <c r="D15" s="127"/>
      <c r="E15" s="127"/>
      <c r="F15" s="127"/>
      <c r="G15" s="236"/>
      <c r="H15" s="65"/>
      <c r="I15" s="111"/>
      <c r="J15" s="111"/>
      <c r="K15" s="43"/>
      <c r="L15" s="43"/>
    </row>
    <row r="16" spans="1:12" ht="27">
      <c r="A16" s="202" t="s">
        <v>48</v>
      </c>
      <c r="B16" s="130">
        <v>381.3</v>
      </c>
      <c r="C16" s="130">
        <v>109.2</v>
      </c>
      <c r="D16" s="130">
        <v>272.1</v>
      </c>
      <c r="E16" s="130">
        <v>208.1</v>
      </c>
      <c r="F16" s="130">
        <v>88</v>
      </c>
      <c r="G16" s="155">
        <v>85.2</v>
      </c>
      <c r="H16" s="65"/>
      <c r="I16" s="111"/>
      <c r="J16" s="111"/>
      <c r="K16" s="43"/>
      <c r="L16" s="43"/>
    </row>
    <row r="17" spans="1:12" ht="13.5">
      <c r="A17" s="206" t="s">
        <v>137</v>
      </c>
      <c r="B17" s="130"/>
      <c r="C17" s="130"/>
      <c r="D17" s="130"/>
      <c r="E17" s="130"/>
      <c r="F17" s="130"/>
      <c r="G17" s="155"/>
      <c r="H17" s="65"/>
      <c r="I17" s="111"/>
      <c r="J17" s="111"/>
      <c r="K17" s="43"/>
      <c r="L17" s="43"/>
    </row>
    <row r="18" spans="1:12" ht="6" customHeight="1">
      <c r="A18" s="205"/>
      <c r="B18" s="130"/>
      <c r="C18" s="130"/>
      <c r="D18" s="130"/>
      <c r="E18" s="130"/>
      <c r="F18" s="130"/>
      <c r="G18" s="155"/>
      <c r="H18" s="65"/>
      <c r="I18" s="111"/>
      <c r="J18" s="111"/>
      <c r="K18" s="43"/>
      <c r="L18" s="43"/>
    </row>
    <row r="19" spans="1:12" ht="13.5">
      <c r="A19" s="202" t="s">
        <v>49</v>
      </c>
      <c r="B19" s="130">
        <v>1601.6</v>
      </c>
      <c r="C19" s="130">
        <v>1066.6</v>
      </c>
      <c r="D19" s="130">
        <v>535</v>
      </c>
      <c r="E19" s="130">
        <v>912.8</v>
      </c>
      <c r="F19" s="130">
        <v>526.1</v>
      </c>
      <c r="G19" s="155">
        <v>162.7</v>
      </c>
      <c r="H19" s="65"/>
      <c r="I19" s="111"/>
      <c r="J19" s="111"/>
      <c r="K19" s="43"/>
      <c r="L19" s="43"/>
    </row>
    <row r="20" spans="1:12" ht="13.5">
      <c r="A20" s="206" t="s">
        <v>50</v>
      </c>
      <c r="B20" s="130"/>
      <c r="C20" s="130"/>
      <c r="D20" s="130"/>
      <c r="E20" s="130"/>
      <c r="F20" s="130"/>
      <c r="G20" s="155"/>
      <c r="H20" s="65"/>
      <c r="I20" s="111"/>
      <c r="J20" s="111"/>
      <c r="K20" s="43"/>
      <c r="L20" s="43"/>
    </row>
    <row r="21" spans="1:12" ht="6" customHeight="1">
      <c r="A21" s="206"/>
      <c r="B21" s="130"/>
      <c r="C21" s="130"/>
      <c r="D21" s="130"/>
      <c r="E21" s="130"/>
      <c r="F21" s="130"/>
      <c r="G21" s="155"/>
      <c r="H21" s="65"/>
      <c r="I21" s="111"/>
      <c r="J21" s="111"/>
      <c r="K21" s="43"/>
      <c r="L21" s="43"/>
    </row>
    <row r="22" spans="1:12" ht="13.5">
      <c r="A22" s="207" t="s">
        <v>237</v>
      </c>
      <c r="B22" s="130"/>
      <c r="C22" s="130"/>
      <c r="D22" s="130"/>
      <c r="E22" s="130"/>
      <c r="F22" s="130"/>
      <c r="G22" s="155"/>
      <c r="H22" s="65"/>
      <c r="I22" s="111"/>
      <c r="J22" s="111"/>
      <c r="K22" s="43"/>
      <c r="L22" s="43"/>
    </row>
    <row r="23" spans="1:12" ht="4.5" customHeight="1">
      <c r="A23" s="207"/>
      <c r="B23" s="130"/>
      <c r="C23" s="130"/>
      <c r="D23" s="130"/>
      <c r="E23" s="130"/>
      <c r="F23" s="130"/>
      <c r="G23" s="155"/>
      <c r="H23" s="65"/>
      <c r="I23" s="111"/>
      <c r="J23" s="111"/>
      <c r="K23" s="43"/>
      <c r="L23" s="43"/>
    </row>
    <row r="24" spans="1:12" ht="13.5">
      <c r="A24" s="237" t="s">
        <v>122</v>
      </c>
      <c r="B24" s="97">
        <v>692.666</v>
      </c>
      <c r="C24" s="96">
        <v>626.268</v>
      </c>
      <c r="D24" s="96">
        <v>66.398</v>
      </c>
      <c r="E24" s="96">
        <v>251.036</v>
      </c>
      <c r="F24" s="96">
        <v>385.662</v>
      </c>
      <c r="G24" s="102">
        <v>55.968</v>
      </c>
      <c r="H24" s="65"/>
      <c r="I24" s="111"/>
      <c r="J24" s="111"/>
      <c r="K24" s="43"/>
      <c r="L24" s="43"/>
    </row>
    <row r="25" spans="1:12" ht="13.5">
      <c r="A25" s="209" t="s">
        <v>129</v>
      </c>
      <c r="B25" s="130"/>
      <c r="C25" s="130"/>
      <c r="D25" s="130"/>
      <c r="E25" s="130"/>
      <c r="F25" s="130"/>
      <c r="G25" s="155"/>
      <c r="H25" s="65"/>
      <c r="I25" s="111"/>
      <c r="J25" s="111"/>
      <c r="K25" s="43"/>
      <c r="L25" s="43"/>
    </row>
    <row r="26" spans="1:12" ht="3.75" customHeight="1">
      <c r="A26" s="211"/>
      <c r="B26" s="130"/>
      <c r="C26" s="130"/>
      <c r="D26" s="130"/>
      <c r="E26" s="130"/>
      <c r="F26" s="130"/>
      <c r="G26" s="155"/>
      <c r="H26" s="65"/>
      <c r="I26" s="111"/>
      <c r="J26" s="111"/>
      <c r="K26" s="43"/>
      <c r="L26" s="43"/>
    </row>
    <row r="27" spans="1:12" ht="27">
      <c r="A27" s="237" t="s">
        <v>167</v>
      </c>
      <c r="B27" s="97">
        <v>437.632</v>
      </c>
      <c r="C27" s="96">
        <v>146.586</v>
      </c>
      <c r="D27" s="96">
        <v>291.046</v>
      </c>
      <c r="E27" s="96">
        <v>326.41</v>
      </c>
      <c r="F27" s="96">
        <v>64.548</v>
      </c>
      <c r="G27" s="102">
        <v>46.674</v>
      </c>
      <c r="H27" s="65"/>
      <c r="I27" s="111"/>
      <c r="J27" s="111"/>
      <c r="K27" s="43"/>
      <c r="L27" s="43"/>
    </row>
    <row r="28" spans="1:12" ht="13.5">
      <c r="A28" s="212" t="s">
        <v>130</v>
      </c>
      <c r="B28" s="130"/>
      <c r="C28" s="130"/>
      <c r="D28" s="130"/>
      <c r="E28" s="130"/>
      <c r="F28" s="130"/>
      <c r="G28" s="155"/>
      <c r="H28" s="65"/>
      <c r="I28" s="111"/>
      <c r="J28" s="111"/>
      <c r="K28" s="43"/>
      <c r="L28" s="43"/>
    </row>
    <row r="29" spans="1:12" ht="6.75" customHeight="1">
      <c r="A29" s="205"/>
      <c r="B29" s="130"/>
      <c r="C29" s="130"/>
      <c r="D29" s="130"/>
      <c r="E29" s="130"/>
      <c r="F29" s="130"/>
      <c r="G29" s="155"/>
      <c r="H29" s="65"/>
      <c r="I29" s="111"/>
      <c r="J29" s="111"/>
      <c r="K29" s="43"/>
      <c r="L29" s="43"/>
    </row>
    <row r="30" spans="1:12" ht="13.5">
      <c r="A30" s="202" t="s">
        <v>51</v>
      </c>
      <c r="B30" s="130">
        <v>600.1</v>
      </c>
      <c r="C30" s="130">
        <v>275</v>
      </c>
      <c r="D30" s="130">
        <v>325.1</v>
      </c>
      <c r="E30" s="130">
        <v>362.2</v>
      </c>
      <c r="F30" s="130">
        <v>140.9</v>
      </c>
      <c r="G30" s="155">
        <v>97</v>
      </c>
      <c r="H30" s="65"/>
      <c r="I30" s="111"/>
      <c r="J30" s="111"/>
      <c r="K30" s="43"/>
      <c r="L30" s="43"/>
    </row>
    <row r="31" spans="1:12" ht="13.5">
      <c r="A31" s="206" t="s">
        <v>52</v>
      </c>
      <c r="B31" s="130"/>
      <c r="C31" s="130"/>
      <c r="D31" s="130"/>
      <c r="E31" s="130"/>
      <c r="F31" s="130"/>
      <c r="G31" s="155"/>
      <c r="H31" s="65"/>
      <c r="I31" s="111"/>
      <c r="J31" s="111"/>
      <c r="K31" s="43"/>
      <c r="L31" s="43"/>
    </row>
    <row r="32" spans="1:12" ht="5.25" customHeight="1">
      <c r="A32" s="206"/>
      <c r="B32" s="130"/>
      <c r="C32" s="130"/>
      <c r="D32" s="130"/>
      <c r="E32" s="130"/>
      <c r="F32" s="130"/>
      <c r="G32" s="155"/>
      <c r="H32" s="65"/>
      <c r="I32" s="111"/>
      <c r="J32" s="111"/>
      <c r="K32" s="43"/>
      <c r="L32" s="43"/>
    </row>
    <row r="33" spans="1:12" ht="13.5">
      <c r="A33" s="207" t="s">
        <v>237</v>
      </c>
      <c r="B33" s="130"/>
      <c r="C33" s="130"/>
      <c r="D33" s="130"/>
      <c r="E33" s="130"/>
      <c r="F33" s="130"/>
      <c r="G33" s="155"/>
      <c r="H33" s="65"/>
      <c r="I33" s="111"/>
      <c r="J33" s="111"/>
      <c r="K33" s="43"/>
      <c r="L33" s="43"/>
    </row>
    <row r="34" spans="1:12" ht="6" customHeight="1">
      <c r="A34" s="215"/>
      <c r="B34" s="130"/>
      <c r="C34" s="130"/>
      <c r="D34" s="130"/>
      <c r="E34" s="130"/>
      <c r="F34" s="130"/>
      <c r="G34" s="155"/>
      <c r="H34" s="65"/>
      <c r="I34" s="111"/>
      <c r="J34" s="111"/>
      <c r="K34" s="43"/>
      <c r="L34" s="43"/>
    </row>
    <row r="35" spans="1:12" ht="27">
      <c r="A35" s="237" t="s">
        <v>151</v>
      </c>
      <c r="B35" s="97">
        <v>284.882</v>
      </c>
      <c r="C35" s="96">
        <v>130.975</v>
      </c>
      <c r="D35" s="96">
        <v>153.907</v>
      </c>
      <c r="E35" s="96">
        <v>197.977</v>
      </c>
      <c r="F35" s="96">
        <v>50.275</v>
      </c>
      <c r="G35" s="102">
        <v>36.63</v>
      </c>
      <c r="H35" s="65"/>
      <c r="I35" s="111"/>
      <c r="J35" s="111"/>
      <c r="K35" s="43"/>
      <c r="L35" s="43"/>
    </row>
    <row r="36" spans="1:12" ht="27">
      <c r="A36" s="209" t="s">
        <v>134</v>
      </c>
      <c r="B36" s="130"/>
      <c r="C36" s="130"/>
      <c r="D36" s="130"/>
      <c r="E36" s="130"/>
      <c r="F36" s="130"/>
      <c r="G36" s="155"/>
      <c r="H36" s="65"/>
      <c r="I36" s="111"/>
      <c r="J36" s="111"/>
      <c r="K36" s="43"/>
      <c r="L36" s="43"/>
    </row>
    <row r="37" spans="1:12" ht="6" customHeight="1">
      <c r="A37" s="206"/>
      <c r="B37" s="130"/>
      <c r="C37" s="130"/>
      <c r="D37" s="130"/>
      <c r="E37" s="130"/>
      <c r="F37" s="130"/>
      <c r="G37" s="155"/>
      <c r="H37" s="65"/>
      <c r="I37" s="111"/>
      <c r="J37" s="111"/>
      <c r="K37" s="43"/>
      <c r="L37" s="43"/>
    </row>
    <row r="38" spans="1:12" ht="13.5">
      <c r="A38" s="202" t="s">
        <v>53</v>
      </c>
      <c r="B38" s="130">
        <v>982.9</v>
      </c>
      <c r="C38" s="130">
        <v>299.4</v>
      </c>
      <c r="D38" s="130">
        <v>683.5</v>
      </c>
      <c r="E38" s="130">
        <v>509.6</v>
      </c>
      <c r="F38" s="130">
        <v>261.5</v>
      </c>
      <c r="G38" s="155">
        <v>211.8</v>
      </c>
      <c r="H38" s="65"/>
      <c r="I38" s="111"/>
      <c r="J38" s="111"/>
      <c r="K38" s="43"/>
      <c r="L38" s="43"/>
    </row>
    <row r="39" spans="1:12" ht="13.5">
      <c r="A39" s="206" t="s">
        <v>138</v>
      </c>
      <c r="B39" s="130"/>
      <c r="C39" s="130"/>
      <c r="D39" s="130"/>
      <c r="E39" s="130"/>
      <c r="F39" s="130"/>
      <c r="G39" s="155"/>
      <c r="H39" s="65"/>
      <c r="I39" s="111"/>
      <c r="J39" s="111"/>
      <c r="K39" s="43"/>
      <c r="L39" s="43"/>
    </row>
    <row r="40" spans="1:12" ht="4.5" customHeight="1">
      <c r="A40" s="206"/>
      <c r="B40" s="130"/>
      <c r="C40" s="130"/>
      <c r="D40" s="130"/>
      <c r="E40" s="130"/>
      <c r="F40" s="130"/>
      <c r="G40" s="155"/>
      <c r="H40" s="65"/>
      <c r="I40" s="111"/>
      <c r="J40" s="111"/>
      <c r="K40" s="43"/>
      <c r="L40" s="43"/>
    </row>
    <row r="41" spans="1:12" ht="13.5">
      <c r="A41" s="207" t="s">
        <v>237</v>
      </c>
      <c r="B41" s="130"/>
      <c r="C41" s="130"/>
      <c r="D41" s="130"/>
      <c r="E41" s="130"/>
      <c r="F41" s="130"/>
      <c r="G41" s="155"/>
      <c r="H41" s="65"/>
      <c r="I41" s="111"/>
      <c r="J41" s="111"/>
      <c r="K41" s="43"/>
      <c r="L41" s="43"/>
    </row>
    <row r="42" spans="1:12" ht="3.75" customHeight="1">
      <c r="A42" s="207"/>
      <c r="B42" s="130"/>
      <c r="C42" s="130"/>
      <c r="D42" s="130"/>
      <c r="E42" s="130"/>
      <c r="F42" s="130"/>
      <c r="G42" s="155"/>
      <c r="H42" s="65"/>
      <c r="I42" s="111"/>
      <c r="J42" s="111"/>
      <c r="K42" s="43"/>
      <c r="L42" s="43"/>
    </row>
    <row r="43" spans="1:12" ht="13.5">
      <c r="A43" s="237" t="s">
        <v>124</v>
      </c>
      <c r="B43" s="97">
        <v>355</v>
      </c>
      <c r="C43" s="96">
        <v>68.737</v>
      </c>
      <c r="D43" s="96">
        <v>286.213</v>
      </c>
      <c r="E43" s="96">
        <v>178.41</v>
      </c>
      <c r="F43" s="96">
        <v>84.943</v>
      </c>
      <c r="G43" s="102">
        <v>91.597</v>
      </c>
      <c r="H43" s="65"/>
      <c r="I43" s="111"/>
      <c r="J43" s="111"/>
      <c r="K43" s="43"/>
      <c r="L43" s="43"/>
    </row>
    <row r="44" spans="1:12" ht="13.5">
      <c r="A44" s="212" t="s">
        <v>131</v>
      </c>
      <c r="B44" s="130"/>
      <c r="C44" s="130"/>
      <c r="D44" s="130"/>
      <c r="E44" s="130"/>
      <c r="F44" s="130"/>
      <c r="G44" s="155"/>
      <c r="H44" s="65"/>
      <c r="I44" s="111"/>
      <c r="J44" s="111"/>
      <c r="K44" s="43"/>
      <c r="L44" s="43"/>
    </row>
    <row r="45" spans="1:12" ht="7.5" customHeight="1">
      <c r="A45" s="206"/>
      <c r="B45" s="130"/>
      <c r="C45" s="130"/>
      <c r="D45" s="130"/>
      <c r="E45" s="130"/>
      <c r="F45" s="130"/>
      <c r="G45" s="155"/>
      <c r="H45" s="65"/>
      <c r="I45" s="111"/>
      <c r="J45" s="111"/>
      <c r="K45" s="43"/>
      <c r="L45" s="43"/>
    </row>
    <row r="46" spans="1:12" ht="13.5">
      <c r="A46" s="202" t="s">
        <v>127</v>
      </c>
      <c r="B46" s="130">
        <v>1012.8</v>
      </c>
      <c r="C46" s="130">
        <v>78</v>
      </c>
      <c r="D46" s="130">
        <v>934.8</v>
      </c>
      <c r="E46" s="130">
        <v>444.3</v>
      </c>
      <c r="F46" s="130">
        <v>289.3</v>
      </c>
      <c r="G46" s="155">
        <v>279.2</v>
      </c>
      <c r="H46" s="65"/>
      <c r="I46" s="111"/>
      <c r="J46" s="111"/>
      <c r="K46" s="43"/>
      <c r="L46" s="43"/>
    </row>
    <row r="47" spans="1:12" ht="13.5">
      <c r="A47" s="214" t="s">
        <v>135</v>
      </c>
      <c r="B47" s="130"/>
      <c r="C47" s="130"/>
      <c r="D47" s="130"/>
      <c r="E47" s="130"/>
      <c r="F47" s="130"/>
      <c r="G47" s="155"/>
      <c r="H47" s="65"/>
      <c r="I47" s="111"/>
      <c r="J47" s="111"/>
      <c r="K47" s="43"/>
      <c r="L47" s="43"/>
    </row>
    <row r="48" spans="1:12" ht="4.5" customHeight="1">
      <c r="A48" s="206"/>
      <c r="B48" s="130"/>
      <c r="C48" s="130"/>
      <c r="D48" s="130"/>
      <c r="E48" s="130"/>
      <c r="F48" s="130"/>
      <c r="G48" s="155"/>
      <c r="H48" s="65"/>
      <c r="I48" s="111"/>
      <c r="J48" s="111"/>
      <c r="K48" s="43"/>
      <c r="L48" s="43"/>
    </row>
    <row r="49" spans="1:12" ht="13.5">
      <c r="A49" s="207" t="s">
        <v>237</v>
      </c>
      <c r="B49" s="130"/>
      <c r="C49" s="130"/>
      <c r="D49" s="130"/>
      <c r="E49" s="130"/>
      <c r="F49" s="130"/>
      <c r="G49" s="155"/>
      <c r="H49" s="65"/>
      <c r="I49" s="111"/>
      <c r="J49" s="111"/>
      <c r="K49" s="43"/>
      <c r="L49" s="43"/>
    </row>
    <row r="50" spans="1:12" ht="5.25" customHeight="1">
      <c r="A50" s="215"/>
      <c r="B50" s="130"/>
      <c r="C50" s="130"/>
      <c r="D50" s="130"/>
      <c r="E50" s="130"/>
      <c r="F50" s="130"/>
      <c r="G50" s="155"/>
      <c r="H50" s="65"/>
      <c r="I50" s="111"/>
      <c r="J50" s="111"/>
      <c r="K50" s="43"/>
      <c r="L50" s="43"/>
    </row>
    <row r="51" spans="1:12" ht="13.5">
      <c r="A51" s="208" t="s">
        <v>125</v>
      </c>
      <c r="B51" s="238">
        <v>824.491</v>
      </c>
      <c r="C51" s="238">
        <v>6.179</v>
      </c>
      <c r="D51" s="238">
        <v>818.312</v>
      </c>
      <c r="E51" s="96">
        <v>368.1</v>
      </c>
      <c r="F51" s="238">
        <v>231.332</v>
      </c>
      <c r="G51" s="238">
        <v>225.112</v>
      </c>
      <c r="H51" s="65"/>
      <c r="I51" s="111"/>
      <c r="J51" s="111"/>
      <c r="K51" s="43"/>
      <c r="L51" s="43"/>
    </row>
    <row r="52" spans="1:12" ht="13.5">
      <c r="A52" s="212" t="s">
        <v>132</v>
      </c>
      <c r="B52" s="130"/>
      <c r="C52" s="130"/>
      <c r="D52" s="130"/>
      <c r="E52" s="130"/>
      <c r="F52" s="130"/>
      <c r="G52" s="155"/>
      <c r="H52" s="65"/>
      <c r="I52" s="111"/>
      <c r="J52" s="111"/>
      <c r="K52" s="43"/>
      <c r="L52" s="43"/>
    </row>
    <row r="53" spans="1:12" s="139" customFormat="1" ht="6" customHeight="1">
      <c r="A53" s="209"/>
      <c r="B53" s="130"/>
      <c r="C53" s="130"/>
      <c r="D53" s="130"/>
      <c r="E53" s="130"/>
      <c r="F53" s="130"/>
      <c r="G53" s="155"/>
      <c r="H53" s="142"/>
      <c r="I53" s="111"/>
      <c r="J53" s="111"/>
      <c r="K53" s="43"/>
      <c r="L53" s="43"/>
    </row>
    <row r="54" spans="1:12" ht="13.5">
      <c r="A54" s="217" t="s">
        <v>54</v>
      </c>
      <c r="B54" s="238">
        <v>4.261</v>
      </c>
      <c r="C54" s="238">
        <v>1.425</v>
      </c>
      <c r="D54" s="238">
        <v>2.9</v>
      </c>
      <c r="E54" s="238">
        <v>2.292</v>
      </c>
      <c r="F54" s="238">
        <v>1.279</v>
      </c>
      <c r="G54" s="238">
        <v>0.69</v>
      </c>
      <c r="H54" s="65"/>
      <c r="I54" s="111"/>
      <c r="J54" s="111"/>
      <c r="K54" s="43"/>
      <c r="L54" s="43"/>
    </row>
    <row r="55" spans="1:12" ht="27">
      <c r="A55" s="214" t="s">
        <v>136</v>
      </c>
      <c r="B55" s="130"/>
      <c r="C55" s="130"/>
      <c r="D55" s="130"/>
      <c r="E55" s="130"/>
      <c r="F55" s="130"/>
      <c r="G55" s="155"/>
      <c r="H55" s="65"/>
      <c r="I55" s="111"/>
      <c r="J55" s="111"/>
      <c r="K55" s="43"/>
      <c r="L55" s="43"/>
    </row>
    <row r="56" spans="1:12" ht="7.5" customHeight="1">
      <c r="A56" s="205"/>
      <c r="B56" s="130"/>
      <c r="C56" s="130"/>
      <c r="D56" s="130"/>
      <c r="E56" s="130"/>
      <c r="F56" s="130"/>
      <c r="G56" s="155"/>
      <c r="H56" s="65"/>
      <c r="I56" s="111"/>
      <c r="J56" s="111"/>
      <c r="K56" s="43"/>
      <c r="L56" s="43"/>
    </row>
    <row r="57" spans="1:12" ht="13.5">
      <c r="A57" s="202" t="s">
        <v>55</v>
      </c>
      <c r="B57" s="130">
        <v>309.6</v>
      </c>
      <c r="C57" s="130">
        <v>6.6</v>
      </c>
      <c r="D57" s="130">
        <v>303</v>
      </c>
      <c r="E57" s="130">
        <v>201.3</v>
      </c>
      <c r="F57" s="130">
        <v>79</v>
      </c>
      <c r="G57" s="155">
        <v>29.3</v>
      </c>
      <c r="H57" s="65"/>
      <c r="I57" s="111"/>
      <c r="J57" s="111"/>
      <c r="K57" s="43"/>
      <c r="L57" s="43"/>
    </row>
    <row r="58" spans="1:12" ht="13.5">
      <c r="A58" s="206" t="s">
        <v>56</v>
      </c>
      <c r="B58" s="130"/>
      <c r="C58" s="130"/>
      <c r="D58" s="130"/>
      <c r="E58" s="130"/>
      <c r="F58" s="130"/>
      <c r="G58" s="155"/>
      <c r="H58" s="65"/>
      <c r="I58" s="111"/>
      <c r="J58" s="111"/>
      <c r="K58" s="43"/>
      <c r="L58" s="43"/>
    </row>
    <row r="59" spans="1:12" ht="6" customHeight="1">
      <c r="A59" s="206"/>
      <c r="B59" s="130"/>
      <c r="C59" s="130"/>
      <c r="D59" s="130"/>
      <c r="E59" s="130"/>
      <c r="F59" s="130"/>
      <c r="G59" s="155"/>
      <c r="H59" s="65"/>
      <c r="I59" s="111"/>
      <c r="J59" s="111"/>
      <c r="K59" s="43"/>
      <c r="L59" s="43"/>
    </row>
    <row r="60" spans="1:12" ht="27.75" customHeight="1">
      <c r="A60" s="202" t="s">
        <v>57</v>
      </c>
      <c r="B60" s="130">
        <v>193.8</v>
      </c>
      <c r="C60" s="130">
        <v>15.1</v>
      </c>
      <c r="D60" s="130">
        <v>178.7</v>
      </c>
      <c r="E60" s="130">
        <v>175.7</v>
      </c>
      <c r="F60" s="130">
        <v>11</v>
      </c>
      <c r="G60" s="155">
        <v>7.1</v>
      </c>
      <c r="H60" s="65"/>
      <c r="I60" s="111"/>
      <c r="J60" s="111"/>
      <c r="K60" s="43"/>
      <c r="L60" s="43"/>
    </row>
    <row r="61" spans="1:12" ht="26.25" customHeight="1">
      <c r="A61" s="206" t="s">
        <v>58</v>
      </c>
      <c r="B61" s="130"/>
      <c r="C61" s="130"/>
      <c r="D61" s="130"/>
      <c r="E61" s="130"/>
      <c r="F61" s="130"/>
      <c r="G61" s="155"/>
      <c r="H61" s="65"/>
      <c r="I61" s="111"/>
      <c r="J61" s="111"/>
      <c r="K61" s="43"/>
      <c r="L61" s="43"/>
    </row>
    <row r="62" spans="1:12" ht="7.5" customHeight="1">
      <c r="A62" s="206"/>
      <c r="B62" s="130"/>
      <c r="C62" s="130"/>
      <c r="D62" s="130"/>
      <c r="E62" s="130"/>
      <c r="F62" s="130"/>
      <c r="G62" s="155"/>
      <c r="H62" s="65"/>
      <c r="I62" s="111"/>
      <c r="J62" s="111"/>
      <c r="K62" s="43"/>
      <c r="L62" s="43"/>
    </row>
    <row r="63" spans="1:12" ht="13.5">
      <c r="A63" s="202" t="s">
        <v>59</v>
      </c>
      <c r="B63" s="130">
        <v>491.9</v>
      </c>
      <c r="C63" s="130">
        <v>228.8</v>
      </c>
      <c r="D63" s="130">
        <v>263.1</v>
      </c>
      <c r="E63" s="130">
        <v>275</v>
      </c>
      <c r="F63" s="130">
        <v>161.1</v>
      </c>
      <c r="G63" s="155">
        <v>55.8</v>
      </c>
      <c r="H63" s="65"/>
      <c r="I63" s="111"/>
      <c r="J63" s="111"/>
      <c r="K63" s="43"/>
      <c r="L63" s="43"/>
    </row>
    <row r="64" spans="1:12" ht="13.5">
      <c r="A64" s="206" t="s">
        <v>60</v>
      </c>
      <c r="B64" s="130"/>
      <c r="C64" s="130"/>
      <c r="D64" s="130"/>
      <c r="E64" s="130"/>
      <c r="F64" s="130"/>
      <c r="G64" s="155"/>
      <c r="H64" s="65"/>
      <c r="I64" s="111"/>
      <c r="J64" s="111"/>
      <c r="K64" s="43"/>
      <c r="L64" s="43"/>
    </row>
    <row r="65" spans="1:12" ht="3.75" customHeight="1">
      <c r="A65" s="65"/>
      <c r="B65" s="130"/>
      <c r="C65" s="130"/>
      <c r="D65" s="130"/>
      <c r="E65" s="130"/>
      <c r="F65" s="130"/>
      <c r="G65" s="155"/>
      <c r="H65" s="65"/>
      <c r="I65" s="111"/>
      <c r="J65" s="111"/>
      <c r="K65" s="43"/>
      <c r="L65" s="43"/>
    </row>
    <row r="66" spans="1:12" ht="13.5">
      <c r="A66" s="207"/>
      <c r="B66" s="131"/>
      <c r="C66" s="131"/>
      <c r="D66" s="131"/>
      <c r="E66" s="131"/>
      <c r="F66" s="131"/>
      <c r="G66" s="131"/>
      <c r="H66" s="65"/>
      <c r="I66" s="111"/>
      <c r="J66" s="111"/>
      <c r="K66" s="43"/>
      <c r="L66" s="43"/>
    </row>
    <row r="67" spans="1:12" ht="3.75" customHeight="1">
      <c r="A67" s="215"/>
      <c r="B67" s="131"/>
      <c r="C67" s="131"/>
      <c r="D67" s="131"/>
      <c r="E67" s="131"/>
      <c r="F67" s="131"/>
      <c r="G67" s="131"/>
      <c r="H67" s="65"/>
      <c r="I67" s="111"/>
      <c r="J67" s="111"/>
      <c r="K67" s="43"/>
      <c r="L67" s="43"/>
    </row>
    <row r="68" spans="1:12" ht="13.5">
      <c r="A68" s="208"/>
      <c r="B68" s="98"/>
      <c r="C68" s="98"/>
      <c r="D68" s="98"/>
      <c r="E68" s="98"/>
      <c r="F68" s="98"/>
      <c r="G68" s="98"/>
      <c r="H68" s="65"/>
      <c r="I68" s="111"/>
      <c r="J68" s="111"/>
      <c r="K68" s="43"/>
      <c r="L68" s="43"/>
    </row>
    <row r="69" spans="1:12" ht="13.5">
      <c r="A69" s="319"/>
      <c r="B69" s="131"/>
      <c r="C69" s="131"/>
      <c r="D69" s="131"/>
      <c r="E69" s="131"/>
      <c r="F69" s="131"/>
      <c r="G69" s="131"/>
      <c r="H69" s="65"/>
      <c r="I69" s="111"/>
      <c r="J69" s="111"/>
      <c r="K69" s="43"/>
      <c r="L69" s="43"/>
    </row>
    <row r="70" spans="2:7" ht="7.5" customHeight="1">
      <c r="B70" s="102"/>
      <c r="C70" s="102"/>
      <c r="D70" s="102"/>
      <c r="E70" s="102"/>
      <c r="F70" s="102"/>
      <c r="G70" s="102"/>
    </row>
    <row r="71" spans="2:7" ht="13.5">
      <c r="B71" s="102"/>
      <c r="C71" s="102"/>
      <c r="D71" s="102"/>
      <c r="E71" s="102"/>
      <c r="F71" s="102"/>
      <c r="G71" s="102"/>
    </row>
  </sheetData>
  <sheetProtection/>
  <mergeCells count="5">
    <mergeCell ref="C10:F10"/>
    <mergeCell ref="C7:D7"/>
    <mergeCell ref="C6:D6"/>
    <mergeCell ref="E6:G6"/>
    <mergeCell ref="E7:G7"/>
  </mergeCells>
  <printOptions/>
  <pageMargins left="0.5905511811023623" right="0.7874015748031497" top="0.7874015748031497" bottom="0.6692913385826772" header="0.5118110236220472" footer="0.5118110236220472"/>
  <pageSetup horizontalDpi="600" verticalDpi="600" orientation="portrait" paperSize="9" scale="90" r:id="rId1"/>
  <headerFooter scaleWithDoc="0">
    <oddFooter>&amp;C26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workbookViewId="0" topLeftCell="A1">
      <selection activeCell="B41" sqref="B41:C41"/>
    </sheetView>
  </sheetViews>
  <sheetFormatPr defaultColWidth="9.140625" defaultRowHeight="12.75"/>
  <cols>
    <col min="1" max="1" width="29.28125" style="46" customWidth="1"/>
    <col min="2" max="2" width="8.421875" style="46" customWidth="1"/>
    <col min="3" max="3" width="9.421875" style="46" customWidth="1"/>
    <col min="4" max="4" width="11.8515625" style="46" customWidth="1"/>
    <col min="5" max="5" width="10.421875" style="46" customWidth="1"/>
    <col min="6" max="7" width="11.8515625" style="46" customWidth="1"/>
    <col min="8" max="8" width="10.8515625" style="46" customWidth="1"/>
    <col min="9" max="9" width="20.7109375" style="46" customWidth="1"/>
    <col min="10" max="10" width="13.28125" style="46" customWidth="1"/>
    <col min="11" max="11" width="15.28125" style="46" customWidth="1"/>
    <col min="12" max="12" width="16.7109375" style="46" customWidth="1"/>
    <col min="13" max="13" width="12.421875" style="46" customWidth="1"/>
    <col min="14" max="14" width="13.421875" style="46" customWidth="1"/>
    <col min="15" max="15" width="13.140625" style="46" customWidth="1"/>
    <col min="16" max="16" width="13.8515625" style="46" customWidth="1"/>
    <col min="17" max="17" width="8.140625" style="46" customWidth="1"/>
    <col min="18" max="16384" width="9.140625" style="46" customWidth="1"/>
  </cols>
  <sheetData>
    <row r="1" ht="13.5">
      <c r="A1" s="43" t="s">
        <v>209</v>
      </c>
    </row>
    <row r="2" ht="12" customHeight="1">
      <c r="A2" s="45" t="s">
        <v>210</v>
      </c>
    </row>
    <row r="3" ht="8.25" customHeight="1">
      <c r="A3" s="45"/>
    </row>
    <row r="4" spans="1:8" ht="12.75" customHeight="1">
      <c r="A4" s="47"/>
      <c r="B4" s="239"/>
      <c r="C4" s="424" t="s">
        <v>74</v>
      </c>
      <c r="D4" s="428"/>
      <c r="E4" s="428"/>
      <c r="F4" s="428"/>
      <c r="G4" s="428"/>
      <c r="H4" s="428"/>
    </row>
    <row r="5" spans="1:8" ht="13.5" customHeight="1">
      <c r="A5" s="240" t="s">
        <v>70</v>
      </c>
      <c r="B5" s="241"/>
      <c r="C5" s="450" t="s">
        <v>73</v>
      </c>
      <c r="D5" s="451"/>
      <c r="E5" s="451"/>
      <c r="F5" s="451"/>
      <c r="G5" s="451"/>
      <c r="H5" s="451"/>
    </row>
    <row r="6" spans="1:18" ht="122.25" customHeight="1">
      <c r="A6" s="246" t="s">
        <v>78</v>
      </c>
      <c r="B6" s="242" t="s">
        <v>247</v>
      </c>
      <c r="C6" s="243" t="s">
        <v>239</v>
      </c>
      <c r="D6" s="243" t="s">
        <v>240</v>
      </c>
      <c r="E6" s="243" t="s">
        <v>241</v>
      </c>
      <c r="F6" s="243" t="s">
        <v>242</v>
      </c>
      <c r="G6" s="243" t="s">
        <v>243</v>
      </c>
      <c r="H6" s="244" t="s">
        <v>244</v>
      </c>
      <c r="R6" s="218"/>
    </row>
    <row r="7" spans="1:18" ht="13.5">
      <c r="A7" s="245"/>
      <c r="B7" s="452" t="s">
        <v>245</v>
      </c>
      <c r="C7" s="453"/>
      <c r="D7" s="453"/>
      <c r="E7" s="453"/>
      <c r="F7" s="453"/>
      <c r="G7" s="453"/>
      <c r="H7" s="453"/>
      <c r="R7" s="218"/>
    </row>
    <row r="8" spans="1:8" ht="4.5" customHeight="1">
      <c r="A8" s="47"/>
      <c r="B8" s="109"/>
      <c r="C8" s="58"/>
      <c r="D8" s="58"/>
      <c r="E8" s="58"/>
      <c r="F8" s="58"/>
      <c r="G8" s="58"/>
      <c r="H8" s="57"/>
    </row>
    <row r="9" spans="1:8" ht="14.25" customHeight="1">
      <c r="A9" s="91" t="s">
        <v>32</v>
      </c>
      <c r="B9" s="126">
        <v>11183</v>
      </c>
      <c r="C9" s="236">
        <v>2380.6</v>
      </c>
      <c r="D9" s="236">
        <v>1011.4</v>
      </c>
      <c r="E9" s="127">
        <v>1472.8</v>
      </c>
      <c r="F9" s="126">
        <v>1733.3</v>
      </c>
      <c r="G9" s="127">
        <v>1330.2</v>
      </c>
      <c r="H9" s="126">
        <v>845.9</v>
      </c>
    </row>
    <row r="10" spans="1:8" ht="13.5" customHeight="1">
      <c r="A10" s="95" t="s">
        <v>33</v>
      </c>
      <c r="B10" s="155"/>
      <c r="C10" s="236"/>
      <c r="D10" s="236"/>
      <c r="E10" s="127"/>
      <c r="F10" s="204"/>
      <c r="G10" s="127"/>
      <c r="H10" s="204"/>
    </row>
    <row r="11" spans="1:8" ht="2.25" customHeight="1">
      <c r="A11" s="95"/>
      <c r="B11" s="155"/>
      <c r="C11" s="155"/>
      <c r="D11" s="155"/>
      <c r="E11" s="130"/>
      <c r="F11" s="131"/>
      <c r="G11" s="130"/>
      <c r="H11" s="131"/>
    </row>
    <row r="12" spans="1:8" ht="15" customHeight="1">
      <c r="A12" s="101" t="s">
        <v>246</v>
      </c>
      <c r="B12" s="155"/>
      <c r="C12" s="155"/>
      <c r="D12" s="155"/>
      <c r="E12" s="130"/>
      <c r="F12" s="131"/>
      <c r="G12" s="130"/>
      <c r="H12" s="131"/>
    </row>
    <row r="13" spans="1:8" ht="4.5" customHeight="1">
      <c r="A13" s="101"/>
      <c r="B13" s="155"/>
      <c r="C13" s="155"/>
      <c r="D13" s="155"/>
      <c r="E13" s="130"/>
      <c r="F13" s="131"/>
      <c r="G13" s="130"/>
      <c r="H13" s="131"/>
    </row>
    <row r="14" spans="1:8" ht="16.5" customHeight="1">
      <c r="A14" s="91" t="s">
        <v>39</v>
      </c>
      <c r="B14" s="132">
        <v>2440.8</v>
      </c>
      <c r="C14" s="96">
        <v>188.236</v>
      </c>
      <c r="D14" s="102">
        <v>173.432</v>
      </c>
      <c r="E14" s="238">
        <v>185.888</v>
      </c>
      <c r="F14" s="96">
        <v>975.596</v>
      </c>
      <c r="G14" s="238">
        <v>525.635</v>
      </c>
      <c r="H14" s="238">
        <v>141.928</v>
      </c>
    </row>
    <row r="15" spans="1:8" ht="12.75" customHeight="1">
      <c r="A15" s="95" t="s">
        <v>40</v>
      </c>
      <c r="B15" s="155"/>
      <c r="C15" s="155"/>
      <c r="D15" s="155"/>
      <c r="E15" s="130"/>
      <c r="F15" s="131"/>
      <c r="G15" s="130"/>
      <c r="H15" s="131"/>
    </row>
    <row r="16" spans="1:8" ht="5.25" customHeight="1">
      <c r="A16" s="95"/>
      <c r="B16" s="155"/>
      <c r="C16" s="155"/>
      <c r="D16" s="155"/>
      <c r="E16" s="130"/>
      <c r="F16" s="131"/>
      <c r="G16" s="130"/>
      <c r="H16" s="131"/>
    </row>
    <row r="17" spans="1:8" ht="15" customHeight="1">
      <c r="A17" s="91" t="s">
        <v>91</v>
      </c>
      <c r="B17" s="132">
        <v>776.7</v>
      </c>
      <c r="C17" s="96">
        <v>49.871</v>
      </c>
      <c r="D17" s="102">
        <v>32.22</v>
      </c>
      <c r="E17" s="130">
        <v>50.1</v>
      </c>
      <c r="F17" s="132">
        <v>331.8</v>
      </c>
      <c r="G17" s="130">
        <v>176.7</v>
      </c>
      <c r="H17" s="132">
        <v>53.2</v>
      </c>
    </row>
    <row r="18" spans="1:8" ht="12.75" customHeight="1">
      <c r="A18" s="95" t="s">
        <v>41</v>
      </c>
      <c r="B18" s="155"/>
      <c r="C18" s="155"/>
      <c r="D18" s="155"/>
      <c r="E18" s="130"/>
      <c r="F18" s="131"/>
      <c r="G18" s="130"/>
      <c r="H18" s="131"/>
    </row>
    <row r="19" spans="1:8" ht="4.5" customHeight="1">
      <c r="A19" s="95"/>
      <c r="B19" s="155"/>
      <c r="C19" s="155"/>
      <c r="D19" s="155"/>
      <c r="E19" s="130"/>
      <c r="F19" s="131"/>
      <c r="G19" s="130"/>
      <c r="H19" s="131"/>
    </row>
    <row r="20" spans="1:8" ht="30" customHeight="1">
      <c r="A20" s="91" t="s">
        <v>225</v>
      </c>
      <c r="B20" s="132">
        <v>2217.8</v>
      </c>
      <c r="C20" s="155">
        <v>145.1</v>
      </c>
      <c r="D20" s="155">
        <v>145.5</v>
      </c>
      <c r="E20" s="130">
        <v>349.4</v>
      </c>
      <c r="F20" s="132">
        <v>169.5</v>
      </c>
      <c r="G20" s="130">
        <v>113.8</v>
      </c>
      <c r="H20" s="132">
        <v>68.8</v>
      </c>
    </row>
    <row r="21" spans="1:8" ht="14.25" customHeight="1">
      <c r="A21" s="95" t="s">
        <v>92</v>
      </c>
      <c r="B21" s="155"/>
      <c r="C21" s="155"/>
      <c r="D21" s="155"/>
      <c r="E21" s="130"/>
      <c r="F21" s="131"/>
      <c r="G21" s="130"/>
      <c r="H21" s="131"/>
    </row>
    <row r="22" spans="1:8" ht="4.5" customHeight="1">
      <c r="A22" s="95"/>
      <c r="B22" s="155"/>
      <c r="C22" s="155"/>
      <c r="D22" s="155"/>
      <c r="E22" s="130"/>
      <c r="F22" s="131"/>
      <c r="G22" s="130"/>
      <c r="H22" s="131"/>
    </row>
    <row r="23" spans="1:8" ht="27" customHeight="1">
      <c r="A23" s="91" t="s">
        <v>93</v>
      </c>
      <c r="B23" s="132">
        <v>632.5</v>
      </c>
      <c r="C23" s="155">
        <v>29.7</v>
      </c>
      <c r="D23" s="155">
        <v>37</v>
      </c>
      <c r="E23" s="130">
        <v>142.9</v>
      </c>
      <c r="F23" s="132">
        <v>41.9</v>
      </c>
      <c r="G23" s="130">
        <v>283.6</v>
      </c>
      <c r="H23" s="132">
        <v>28</v>
      </c>
    </row>
    <row r="24" spans="1:8" ht="13.5" customHeight="1">
      <c r="A24" s="95" t="s">
        <v>94</v>
      </c>
      <c r="B24" s="155"/>
      <c r="C24" s="155"/>
      <c r="D24" s="155"/>
      <c r="E24" s="130"/>
      <c r="F24" s="131"/>
      <c r="G24" s="130"/>
      <c r="H24" s="131"/>
    </row>
    <row r="25" spans="1:8" ht="4.5" customHeight="1">
      <c r="A25" s="95"/>
      <c r="B25" s="155"/>
      <c r="C25" s="155"/>
      <c r="D25" s="155"/>
      <c r="E25" s="130"/>
      <c r="F25" s="131"/>
      <c r="G25" s="130"/>
      <c r="H25" s="131"/>
    </row>
    <row r="26" spans="1:8" ht="15.75" customHeight="1">
      <c r="A26" s="91" t="s">
        <v>95</v>
      </c>
      <c r="B26" s="132">
        <v>262.8</v>
      </c>
      <c r="C26" s="155">
        <v>13.8</v>
      </c>
      <c r="D26" s="155">
        <v>7.1</v>
      </c>
      <c r="E26" s="130">
        <v>42</v>
      </c>
      <c r="F26" s="132">
        <v>8.5</v>
      </c>
      <c r="G26" s="130">
        <v>4.9</v>
      </c>
      <c r="H26" s="132">
        <v>73.3</v>
      </c>
    </row>
    <row r="27" spans="1:8" ht="15" customHeight="1">
      <c r="A27" s="95" t="s">
        <v>96</v>
      </c>
      <c r="B27" s="155"/>
      <c r="C27" s="155"/>
      <c r="D27" s="155"/>
      <c r="E27" s="130"/>
      <c r="F27" s="131"/>
      <c r="G27" s="130"/>
      <c r="H27" s="131"/>
    </row>
    <row r="28" spans="1:8" ht="4.5" customHeight="1">
      <c r="A28" s="95"/>
      <c r="B28" s="155"/>
      <c r="C28" s="155"/>
      <c r="D28" s="155"/>
      <c r="E28" s="130"/>
      <c r="F28" s="131"/>
      <c r="G28" s="130"/>
      <c r="H28" s="131"/>
    </row>
    <row r="29" spans="1:8" ht="17.25" customHeight="1">
      <c r="A29" s="91" t="s">
        <v>97</v>
      </c>
      <c r="B29" s="132">
        <v>232.5</v>
      </c>
      <c r="C29" s="155">
        <v>108</v>
      </c>
      <c r="D29" s="155">
        <v>38.2</v>
      </c>
      <c r="E29" s="130">
        <v>34.9</v>
      </c>
      <c r="F29" s="132">
        <v>7.5</v>
      </c>
      <c r="G29" s="130">
        <v>3</v>
      </c>
      <c r="H29" s="132">
        <v>1.6</v>
      </c>
    </row>
    <row r="30" spans="1:8" ht="15.75" customHeight="1">
      <c r="A30" s="95" t="s">
        <v>98</v>
      </c>
      <c r="B30" s="155"/>
      <c r="C30" s="155"/>
      <c r="D30" s="155"/>
      <c r="E30" s="130"/>
      <c r="F30" s="131"/>
      <c r="G30" s="130"/>
      <c r="H30" s="131"/>
    </row>
    <row r="31" spans="1:8" ht="6" customHeight="1">
      <c r="A31" s="95"/>
      <c r="B31" s="155"/>
      <c r="C31" s="155"/>
      <c r="D31" s="155"/>
      <c r="E31" s="130"/>
      <c r="F31" s="131"/>
      <c r="G31" s="130"/>
      <c r="H31" s="131"/>
    </row>
    <row r="32" spans="1:8" ht="27.75" customHeight="1">
      <c r="A32" s="91" t="s">
        <v>335</v>
      </c>
      <c r="B32" s="132">
        <v>341.9</v>
      </c>
      <c r="C32" s="155">
        <v>129</v>
      </c>
      <c r="D32" s="155">
        <v>36.7</v>
      </c>
      <c r="E32" s="130">
        <v>118.3</v>
      </c>
      <c r="F32" s="132">
        <v>0.6</v>
      </c>
      <c r="G32" s="130">
        <v>0.4</v>
      </c>
      <c r="H32" s="132">
        <v>2.1</v>
      </c>
    </row>
    <row r="33" spans="1:8" ht="12.75" customHeight="1">
      <c r="A33" s="95" t="s">
        <v>100</v>
      </c>
      <c r="B33" s="155"/>
      <c r="C33" s="155"/>
      <c r="D33" s="155"/>
      <c r="E33" s="130"/>
      <c r="F33" s="131"/>
      <c r="G33" s="130"/>
      <c r="H33" s="131"/>
    </row>
    <row r="34" spans="1:8" ht="6" customHeight="1">
      <c r="A34" s="95"/>
      <c r="B34" s="155"/>
      <c r="C34" s="155"/>
      <c r="D34" s="155"/>
      <c r="E34" s="130"/>
      <c r="F34" s="131"/>
      <c r="G34" s="130"/>
      <c r="H34" s="131"/>
    </row>
    <row r="35" spans="1:8" ht="27" customHeight="1">
      <c r="A35" s="91" t="s">
        <v>101</v>
      </c>
      <c r="B35" s="132">
        <v>448.1</v>
      </c>
      <c r="C35" s="155">
        <v>181.3</v>
      </c>
      <c r="D35" s="155">
        <v>65.5</v>
      </c>
      <c r="E35" s="130">
        <v>106.3</v>
      </c>
      <c r="F35" s="132">
        <v>14.1</v>
      </c>
      <c r="G35" s="130">
        <v>9.9</v>
      </c>
      <c r="H35" s="132">
        <v>9.2</v>
      </c>
    </row>
    <row r="36" spans="1:8" ht="27" customHeight="1">
      <c r="A36" s="95" t="s">
        <v>102</v>
      </c>
      <c r="B36" s="155"/>
      <c r="C36" s="155"/>
      <c r="D36" s="155"/>
      <c r="E36" s="130"/>
      <c r="F36" s="131"/>
      <c r="G36" s="130"/>
      <c r="H36" s="131"/>
    </row>
    <row r="37" spans="1:8" ht="4.5" customHeight="1">
      <c r="A37" s="95"/>
      <c r="B37" s="155"/>
      <c r="C37" s="155"/>
      <c r="D37" s="155"/>
      <c r="E37" s="130"/>
      <c r="F37" s="131"/>
      <c r="G37" s="130"/>
      <c r="H37" s="131"/>
    </row>
    <row r="38" spans="1:8" ht="30.75" customHeight="1">
      <c r="A38" s="91" t="s">
        <v>226</v>
      </c>
      <c r="B38" s="132">
        <v>420.2</v>
      </c>
      <c r="C38" s="155">
        <v>24.7</v>
      </c>
      <c r="D38" s="155">
        <v>18.2</v>
      </c>
      <c r="E38" s="130">
        <v>72.4</v>
      </c>
      <c r="F38" s="132">
        <v>33.4</v>
      </c>
      <c r="G38" s="130">
        <v>49</v>
      </c>
      <c r="H38" s="132">
        <v>98.9</v>
      </c>
    </row>
    <row r="39" spans="1:8" ht="12.75" customHeight="1">
      <c r="A39" s="95" t="s">
        <v>103</v>
      </c>
      <c r="B39" s="155"/>
      <c r="C39" s="155"/>
      <c r="D39" s="155"/>
      <c r="E39" s="130"/>
      <c r="F39" s="131"/>
      <c r="G39" s="130"/>
      <c r="H39" s="131"/>
    </row>
    <row r="40" spans="1:8" ht="3.75" customHeight="1">
      <c r="A40" s="95"/>
      <c r="B40" s="155"/>
      <c r="C40" s="155"/>
      <c r="D40" s="155"/>
      <c r="E40" s="130"/>
      <c r="F40" s="131"/>
      <c r="G40" s="130"/>
      <c r="H40" s="131"/>
    </row>
    <row r="41" spans="1:8" ht="42" customHeight="1">
      <c r="A41" s="91" t="s">
        <v>248</v>
      </c>
      <c r="B41" s="132">
        <v>509.8</v>
      </c>
      <c r="C41" s="155">
        <v>163.5</v>
      </c>
      <c r="D41" s="155">
        <v>133</v>
      </c>
      <c r="E41" s="130">
        <v>109.4</v>
      </c>
      <c r="F41" s="132">
        <v>6.9</v>
      </c>
      <c r="G41" s="130">
        <v>9.9</v>
      </c>
      <c r="H41" s="132">
        <v>24.4</v>
      </c>
    </row>
    <row r="42" spans="1:8" ht="27.75" customHeight="1">
      <c r="A42" s="95" t="s">
        <v>68</v>
      </c>
      <c r="B42" s="155"/>
      <c r="C42" s="155"/>
      <c r="D42" s="155"/>
      <c r="E42" s="130"/>
      <c r="F42" s="131"/>
      <c r="G42" s="130"/>
      <c r="H42" s="131"/>
    </row>
    <row r="43" spans="1:8" ht="3.75" customHeight="1">
      <c r="A43" s="95"/>
      <c r="B43" s="155"/>
      <c r="C43" s="155"/>
      <c r="D43" s="155"/>
      <c r="E43" s="130"/>
      <c r="F43" s="131"/>
      <c r="G43" s="130"/>
      <c r="H43" s="131"/>
    </row>
    <row r="44" spans="1:8" ht="15.75" customHeight="1">
      <c r="A44" s="91" t="s">
        <v>42</v>
      </c>
      <c r="B44" s="132">
        <v>1277.8</v>
      </c>
      <c r="C44" s="155">
        <v>882.3</v>
      </c>
      <c r="D44" s="155">
        <v>27.3</v>
      </c>
      <c r="E44" s="130">
        <v>80.7</v>
      </c>
      <c r="F44" s="132">
        <v>12.4</v>
      </c>
      <c r="G44" s="130">
        <v>4.9</v>
      </c>
      <c r="H44" s="132">
        <v>175.6</v>
      </c>
    </row>
    <row r="45" spans="1:8" ht="13.5" customHeight="1">
      <c r="A45" s="95" t="s">
        <v>43</v>
      </c>
      <c r="B45" s="155"/>
      <c r="C45" s="155"/>
      <c r="D45" s="155"/>
      <c r="E45" s="130"/>
      <c r="F45" s="131"/>
      <c r="G45" s="130"/>
      <c r="H45" s="131"/>
    </row>
    <row r="46" spans="1:8" ht="3.75" customHeight="1">
      <c r="A46" s="95"/>
      <c r="B46" s="155"/>
      <c r="C46" s="155"/>
      <c r="D46" s="155"/>
      <c r="E46" s="130"/>
      <c r="F46" s="131"/>
      <c r="G46" s="130"/>
      <c r="H46" s="131"/>
    </row>
    <row r="47" spans="1:8" ht="26.25" customHeight="1">
      <c r="A47" s="91" t="s">
        <v>104</v>
      </c>
      <c r="B47" s="132">
        <v>740.5</v>
      </c>
      <c r="C47" s="155">
        <v>341.2</v>
      </c>
      <c r="D47" s="155">
        <v>181</v>
      </c>
      <c r="E47" s="130">
        <v>61.1</v>
      </c>
      <c r="F47" s="132">
        <v>9.5</v>
      </c>
      <c r="G47" s="130">
        <v>9.1</v>
      </c>
      <c r="H47" s="132">
        <v>63.7</v>
      </c>
    </row>
    <row r="48" spans="1:8" ht="15" customHeight="1">
      <c r="A48" s="95" t="s">
        <v>105</v>
      </c>
      <c r="B48" s="155"/>
      <c r="C48" s="155"/>
      <c r="D48" s="155"/>
      <c r="E48" s="130"/>
      <c r="F48" s="131"/>
      <c r="G48" s="130"/>
      <c r="H48" s="131"/>
    </row>
    <row r="49" spans="1:8" ht="3.75" customHeight="1">
      <c r="A49" s="95"/>
      <c r="B49" s="155"/>
      <c r="C49" s="155"/>
      <c r="D49" s="155"/>
      <c r="E49" s="130"/>
      <c r="F49" s="131"/>
      <c r="G49" s="130"/>
      <c r="H49" s="131"/>
    </row>
    <row r="50" spans="1:8" ht="27.75" customHeight="1">
      <c r="A50" s="91" t="s">
        <v>109</v>
      </c>
      <c r="B50" s="132">
        <v>140</v>
      </c>
      <c r="C50" s="155">
        <v>37.9</v>
      </c>
      <c r="D50" s="155">
        <v>31.8</v>
      </c>
      <c r="E50" s="130">
        <v>21.8</v>
      </c>
      <c r="F50" s="132">
        <v>7</v>
      </c>
      <c r="G50" s="130">
        <v>1.8</v>
      </c>
      <c r="H50" s="132">
        <v>15.2</v>
      </c>
    </row>
    <row r="51" spans="1:8" ht="15.75" customHeight="1">
      <c r="A51" s="95" t="s">
        <v>106</v>
      </c>
      <c r="B51" s="155"/>
      <c r="C51" s="155"/>
      <c r="D51" s="155"/>
      <c r="E51" s="130"/>
      <c r="F51" s="131"/>
      <c r="G51" s="130"/>
      <c r="H51" s="131"/>
    </row>
    <row r="52" spans="1:8" ht="4.5" customHeight="1">
      <c r="A52" s="54"/>
      <c r="B52" s="155"/>
      <c r="C52" s="155"/>
      <c r="D52" s="155"/>
      <c r="E52" s="130"/>
      <c r="F52" s="131"/>
      <c r="G52" s="130"/>
      <c r="H52" s="131"/>
    </row>
    <row r="53" spans="1:8" ht="13.5">
      <c r="A53" s="105" t="s">
        <v>107</v>
      </c>
      <c r="B53" s="88">
        <v>79.6</v>
      </c>
      <c r="C53" s="88">
        <v>3.5</v>
      </c>
      <c r="D53" s="88">
        <v>3.9</v>
      </c>
      <c r="E53" s="88">
        <v>14.8</v>
      </c>
      <c r="F53" s="96">
        <v>7</v>
      </c>
      <c r="G53" s="88">
        <v>3.2</v>
      </c>
      <c r="H53" s="238">
        <v>5</v>
      </c>
    </row>
    <row r="54" spans="1:8" ht="13.5">
      <c r="A54" s="119" t="s">
        <v>108</v>
      </c>
      <c r="B54" s="88"/>
      <c r="C54" s="88"/>
      <c r="D54" s="88"/>
      <c r="E54" s="88"/>
      <c r="F54" s="88"/>
      <c r="G54" s="88"/>
      <c r="H54" s="104"/>
    </row>
  </sheetData>
  <sheetProtection/>
  <mergeCells count="3">
    <mergeCell ref="C4:H4"/>
    <mergeCell ref="C5:H5"/>
    <mergeCell ref="B7:H7"/>
  </mergeCells>
  <printOptions/>
  <pageMargins left="0.7874015748031497" right="0.4724409448818898" top="0.7874015748031497" bottom="0.6692913385826772" header="0.5118110236220472" footer="0.5118110236220472"/>
  <pageSetup fitToHeight="0" fitToWidth="1" horizontalDpi="600" verticalDpi="600" orientation="portrait" paperSize="9" scale="86" r:id="rId1"/>
  <headerFooter scaleWithDoc="0">
    <oddFooter>&amp;C27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2" sqref="A2"/>
    </sheetView>
  </sheetViews>
  <sheetFormatPr defaultColWidth="9.140625" defaultRowHeight="12.75"/>
  <cols>
    <col min="1" max="1" width="38.7109375" style="139" customWidth="1"/>
    <col min="2" max="2" width="9.421875" style="139" customWidth="1"/>
    <col min="3" max="3" width="8.8515625" style="139" customWidth="1"/>
    <col min="4" max="4" width="9.00390625" style="139" customWidth="1"/>
    <col min="5" max="5" width="10.28125" style="139" customWidth="1"/>
    <col min="6" max="6" width="10.57421875" style="139" customWidth="1"/>
    <col min="7" max="7" width="9.421875" style="139" customWidth="1"/>
    <col min="8" max="10" width="9.140625" style="139" customWidth="1"/>
    <col min="11" max="12" width="10.57421875" style="139" bestFit="1" customWidth="1"/>
    <col min="13" max="16384" width="9.140625" style="139" customWidth="1"/>
  </cols>
  <sheetData>
    <row r="1" spans="1:7" ht="13.5">
      <c r="A1" s="140" t="s">
        <v>208</v>
      </c>
      <c r="B1" s="142"/>
      <c r="C1" s="142"/>
      <c r="D1" s="142"/>
      <c r="E1" s="142"/>
      <c r="F1" s="142"/>
      <c r="G1" s="142"/>
    </row>
    <row r="2" spans="1:7" ht="13.5">
      <c r="A2" s="140" t="s">
        <v>310</v>
      </c>
      <c r="B2" s="142"/>
      <c r="C2" s="142"/>
      <c r="D2" s="142"/>
      <c r="E2" s="142"/>
      <c r="F2" s="142"/>
      <c r="G2" s="142"/>
    </row>
    <row r="3" spans="1:7" ht="12.75" customHeight="1">
      <c r="A3" s="454" t="s">
        <v>285</v>
      </c>
      <c r="B3" s="454"/>
      <c r="C3" s="454"/>
      <c r="D3" s="454"/>
      <c r="E3" s="454"/>
      <c r="F3" s="454"/>
      <c r="G3" s="142"/>
    </row>
    <row r="4" spans="1:7" ht="13.5">
      <c r="A4" s="248" t="s">
        <v>249</v>
      </c>
      <c r="B4" s="247"/>
      <c r="C4" s="247"/>
      <c r="D4" s="247"/>
      <c r="E4" s="247"/>
      <c r="F4" s="247"/>
      <c r="G4" s="142"/>
    </row>
    <row r="5" spans="1:7" ht="9.75" customHeight="1">
      <c r="A5" s="142"/>
      <c r="B5" s="142"/>
      <c r="C5" s="142"/>
      <c r="D5" s="142"/>
      <c r="E5" s="142"/>
      <c r="F5" s="142"/>
      <c r="G5" s="142"/>
    </row>
    <row r="6" spans="1:7" ht="13.5">
      <c r="A6" s="146"/>
      <c r="B6" s="176"/>
      <c r="C6" s="437" t="s">
        <v>0</v>
      </c>
      <c r="D6" s="439"/>
      <c r="E6" s="424" t="s">
        <v>183</v>
      </c>
      <c r="F6" s="428"/>
      <c r="G6" s="428"/>
    </row>
    <row r="7" spans="1:7" ht="13.5">
      <c r="A7" s="177" t="s">
        <v>1</v>
      </c>
      <c r="B7" s="178" t="s">
        <v>5</v>
      </c>
      <c r="C7" s="440" t="s">
        <v>44</v>
      </c>
      <c r="D7" s="442"/>
      <c r="E7" s="426" t="s">
        <v>184</v>
      </c>
      <c r="F7" s="429"/>
      <c r="G7" s="429"/>
    </row>
    <row r="8" spans="1:7" ht="27">
      <c r="A8" s="181" t="s">
        <v>29</v>
      </c>
      <c r="B8" s="249" t="s">
        <v>47</v>
      </c>
      <c r="C8" s="150" t="s">
        <v>2</v>
      </c>
      <c r="D8" s="150" t="s">
        <v>3</v>
      </c>
      <c r="E8" s="80" t="s">
        <v>187</v>
      </c>
      <c r="F8" s="81" t="s">
        <v>190</v>
      </c>
      <c r="G8" s="82" t="s">
        <v>188</v>
      </c>
    </row>
    <row r="9" spans="1:7" ht="27">
      <c r="A9" s="181"/>
      <c r="B9" s="180"/>
      <c r="C9" s="334" t="s">
        <v>46</v>
      </c>
      <c r="D9" s="334" t="s">
        <v>45</v>
      </c>
      <c r="E9" s="84" t="s">
        <v>186</v>
      </c>
      <c r="F9" s="85" t="s">
        <v>189</v>
      </c>
      <c r="G9" s="86" t="s">
        <v>185</v>
      </c>
    </row>
    <row r="10" spans="1:7" ht="13.5">
      <c r="A10" s="220"/>
      <c r="B10" s="152"/>
      <c r="C10" s="445" t="s">
        <v>224</v>
      </c>
      <c r="D10" s="446"/>
      <c r="E10" s="446"/>
      <c r="F10" s="446"/>
      <c r="G10" s="154"/>
    </row>
    <row r="11" spans="1:7" ht="9" customHeight="1">
      <c r="A11" s="146"/>
      <c r="B11" s="250"/>
      <c r="C11" s="250"/>
      <c r="D11" s="250"/>
      <c r="E11" s="250"/>
      <c r="F11" s="250"/>
      <c r="G11" s="154"/>
    </row>
    <row r="12" spans="1:7" ht="2.25" customHeight="1">
      <c r="A12" s="141"/>
      <c r="B12" s="130"/>
      <c r="C12" s="130"/>
      <c r="D12" s="130"/>
      <c r="E12" s="130"/>
      <c r="F12" s="130"/>
      <c r="G12" s="131"/>
    </row>
    <row r="13" spans="1:10" ht="13.5">
      <c r="A13" s="156" t="s">
        <v>32</v>
      </c>
      <c r="B13" s="187">
        <v>21.5</v>
      </c>
      <c r="C13" s="127">
        <v>2.7</v>
      </c>
      <c r="D13" s="127">
        <v>18.8</v>
      </c>
      <c r="E13" s="127">
        <v>4.2</v>
      </c>
      <c r="F13" s="127">
        <v>6</v>
      </c>
      <c r="G13" s="126">
        <v>11.3</v>
      </c>
      <c r="I13" s="132"/>
      <c r="J13" s="132"/>
    </row>
    <row r="14" spans="1:10" ht="13.5">
      <c r="A14" s="188" t="s">
        <v>33</v>
      </c>
      <c r="B14" s="127"/>
      <c r="C14" s="127"/>
      <c r="D14" s="127"/>
      <c r="E14" s="127"/>
      <c r="F14" s="127"/>
      <c r="G14" s="204"/>
      <c r="I14" s="132"/>
      <c r="J14" s="132"/>
    </row>
    <row r="15" spans="1:10" ht="4.5" customHeight="1">
      <c r="A15" s="164"/>
      <c r="B15" s="127"/>
      <c r="C15" s="127"/>
      <c r="D15" s="127"/>
      <c r="E15" s="127"/>
      <c r="F15" s="127"/>
      <c r="G15" s="204"/>
      <c r="I15" s="132"/>
      <c r="J15" s="132"/>
    </row>
    <row r="16" spans="1:10" ht="13.5">
      <c r="A16" s="156" t="s">
        <v>220</v>
      </c>
      <c r="B16" s="127"/>
      <c r="C16" s="127"/>
      <c r="D16" s="127"/>
      <c r="E16" s="127"/>
      <c r="F16" s="127"/>
      <c r="G16" s="204"/>
      <c r="I16" s="132"/>
      <c r="J16" s="132"/>
    </row>
    <row r="17" spans="1:10" ht="5.25" customHeight="1">
      <c r="A17" s="159"/>
      <c r="B17" s="127"/>
      <c r="C17" s="127"/>
      <c r="D17" s="127"/>
      <c r="E17" s="127"/>
      <c r="F17" s="127"/>
      <c r="G17" s="204"/>
      <c r="I17" s="132"/>
      <c r="J17" s="132"/>
    </row>
    <row r="18" spans="1:10" ht="13.5">
      <c r="A18" s="156" t="s">
        <v>39</v>
      </c>
      <c r="B18" s="189">
        <v>4.1</v>
      </c>
      <c r="C18" s="130">
        <v>0</v>
      </c>
      <c r="D18" s="130">
        <v>4.1</v>
      </c>
      <c r="E18" s="130">
        <v>1.3</v>
      </c>
      <c r="F18" s="130">
        <v>0.9</v>
      </c>
      <c r="G18" s="132">
        <v>1.9</v>
      </c>
      <c r="I18" s="132"/>
      <c r="J18" s="132"/>
    </row>
    <row r="19" spans="1:10" ht="13.5">
      <c r="A19" s="188" t="s">
        <v>40</v>
      </c>
      <c r="B19" s="130"/>
      <c r="C19" s="130"/>
      <c r="D19" s="130"/>
      <c r="E19" s="130"/>
      <c r="F19" s="130"/>
      <c r="G19" s="131"/>
      <c r="I19" s="132"/>
      <c r="J19" s="132"/>
    </row>
    <row r="20" spans="1:10" ht="9" customHeight="1">
      <c r="A20" s="188"/>
      <c r="B20" s="130"/>
      <c r="C20" s="130"/>
      <c r="D20" s="130"/>
      <c r="E20" s="130"/>
      <c r="F20" s="130"/>
      <c r="G20" s="131"/>
      <c r="I20" s="132"/>
      <c r="J20" s="132"/>
    </row>
    <row r="21" spans="1:10" ht="13.5">
      <c r="A21" s="156" t="s">
        <v>91</v>
      </c>
      <c r="B21" s="189">
        <v>2</v>
      </c>
      <c r="C21" s="130">
        <v>0.1</v>
      </c>
      <c r="D21" s="130">
        <v>1.9</v>
      </c>
      <c r="E21" s="130">
        <v>0.1</v>
      </c>
      <c r="F21" s="130">
        <v>0.4</v>
      </c>
      <c r="G21" s="132">
        <v>1.5</v>
      </c>
      <c r="I21" s="132"/>
      <c r="J21" s="132"/>
    </row>
    <row r="22" spans="1:10" ht="13.5">
      <c r="A22" s="188" t="s">
        <v>41</v>
      </c>
      <c r="B22" s="130"/>
      <c r="C22" s="130"/>
      <c r="D22" s="130"/>
      <c r="E22" s="130"/>
      <c r="F22" s="130"/>
      <c r="G22" s="131"/>
      <c r="I22" s="132"/>
      <c r="J22" s="132"/>
    </row>
    <row r="23" spans="1:10" ht="7.5" customHeight="1">
      <c r="A23" s="188"/>
      <c r="B23" s="130"/>
      <c r="C23" s="130"/>
      <c r="D23" s="130"/>
      <c r="E23" s="130"/>
      <c r="F23" s="130"/>
      <c r="G23" s="131"/>
      <c r="I23" s="132"/>
      <c r="J23" s="132"/>
    </row>
    <row r="24" spans="1:10" ht="29.25">
      <c r="A24" s="156" t="s">
        <v>225</v>
      </c>
      <c r="B24" s="189">
        <v>5.1</v>
      </c>
      <c r="C24" s="130">
        <v>0</v>
      </c>
      <c r="D24" s="130">
        <v>5.1</v>
      </c>
      <c r="E24" s="130">
        <v>0.4</v>
      </c>
      <c r="F24" s="130">
        <v>1.9</v>
      </c>
      <c r="G24" s="132">
        <v>2.8</v>
      </c>
      <c r="I24" s="132"/>
      <c r="J24" s="132"/>
    </row>
    <row r="25" spans="1:10" ht="13.5">
      <c r="A25" s="188" t="s">
        <v>92</v>
      </c>
      <c r="B25" s="130"/>
      <c r="C25" s="130"/>
      <c r="D25" s="130"/>
      <c r="E25" s="130"/>
      <c r="F25" s="130"/>
      <c r="G25" s="131"/>
      <c r="I25" s="132"/>
      <c r="J25" s="132"/>
    </row>
    <row r="26" spans="1:10" ht="6" customHeight="1">
      <c r="A26" s="188"/>
      <c r="B26" s="130"/>
      <c r="C26" s="130"/>
      <c r="D26" s="130"/>
      <c r="E26" s="130"/>
      <c r="F26" s="130"/>
      <c r="G26" s="131"/>
      <c r="I26" s="132"/>
      <c r="J26" s="132"/>
    </row>
    <row r="27" spans="1:10" ht="13.5">
      <c r="A27" s="156" t="s">
        <v>93</v>
      </c>
      <c r="B27" s="189">
        <v>2.2</v>
      </c>
      <c r="C27" s="130">
        <v>0.1</v>
      </c>
      <c r="D27" s="130">
        <v>2.1</v>
      </c>
      <c r="E27" s="130">
        <v>0.2</v>
      </c>
      <c r="F27" s="130">
        <v>0.5</v>
      </c>
      <c r="G27" s="132">
        <v>1.5</v>
      </c>
      <c r="I27" s="132"/>
      <c r="J27" s="132"/>
    </row>
    <row r="28" spans="1:10" ht="13.5">
      <c r="A28" s="188" t="s">
        <v>94</v>
      </c>
      <c r="B28" s="130"/>
      <c r="C28" s="130"/>
      <c r="D28" s="130"/>
      <c r="E28" s="130"/>
      <c r="F28" s="130"/>
      <c r="G28" s="131"/>
      <c r="I28" s="132"/>
      <c r="J28" s="132"/>
    </row>
    <row r="29" spans="1:10" ht="7.5" customHeight="1">
      <c r="A29" s="188"/>
      <c r="B29" s="130"/>
      <c r="C29" s="130"/>
      <c r="D29" s="130"/>
      <c r="E29" s="130"/>
      <c r="F29" s="130"/>
      <c r="G29" s="131"/>
      <c r="I29" s="132"/>
      <c r="J29" s="132"/>
    </row>
    <row r="30" spans="1:10" ht="13.5">
      <c r="A30" s="156" t="s">
        <v>95</v>
      </c>
      <c r="B30" s="189">
        <v>1.3</v>
      </c>
      <c r="C30" s="130">
        <v>0</v>
      </c>
      <c r="D30" s="130">
        <v>1.3</v>
      </c>
      <c r="E30" s="130">
        <v>0.1</v>
      </c>
      <c r="F30" s="130">
        <v>0.3</v>
      </c>
      <c r="G30" s="132">
        <v>0.9</v>
      </c>
      <c r="I30" s="132"/>
      <c r="J30" s="132"/>
    </row>
    <row r="31" spans="1:10" ht="13.5">
      <c r="A31" s="188" t="s">
        <v>96</v>
      </c>
      <c r="B31" s="130"/>
      <c r="C31" s="130"/>
      <c r="D31" s="130"/>
      <c r="E31" s="130"/>
      <c r="F31" s="130"/>
      <c r="G31" s="131"/>
      <c r="I31" s="132"/>
      <c r="J31" s="132"/>
    </row>
    <row r="32" spans="1:10" ht="7.5" customHeight="1">
      <c r="A32" s="188"/>
      <c r="B32" s="130"/>
      <c r="C32" s="130"/>
      <c r="D32" s="130"/>
      <c r="E32" s="130"/>
      <c r="F32" s="130"/>
      <c r="G32" s="131"/>
      <c r="I32" s="132"/>
      <c r="J32" s="132"/>
    </row>
    <row r="33" spans="1:10" ht="13.5">
      <c r="A33" s="156" t="s">
        <v>97</v>
      </c>
      <c r="B33" s="189">
        <v>0.6</v>
      </c>
      <c r="C33" s="130">
        <v>0</v>
      </c>
      <c r="D33" s="130">
        <v>0.6</v>
      </c>
      <c r="E33" s="130">
        <v>0.1</v>
      </c>
      <c r="F33" s="130">
        <v>0.2</v>
      </c>
      <c r="G33" s="132">
        <v>0.3</v>
      </c>
      <c r="I33" s="132"/>
      <c r="J33" s="132"/>
    </row>
    <row r="34" spans="1:10" ht="13.5">
      <c r="A34" s="188" t="s">
        <v>98</v>
      </c>
      <c r="B34" s="130"/>
      <c r="C34" s="130"/>
      <c r="D34" s="130"/>
      <c r="E34" s="130"/>
      <c r="F34" s="130"/>
      <c r="G34" s="131"/>
      <c r="I34" s="132"/>
      <c r="J34" s="132"/>
    </row>
    <row r="35" spans="1:10" ht="7.5" customHeight="1">
      <c r="A35" s="188"/>
      <c r="B35" s="130"/>
      <c r="C35" s="130"/>
      <c r="D35" s="130"/>
      <c r="E35" s="130"/>
      <c r="F35" s="130"/>
      <c r="G35" s="131"/>
      <c r="I35" s="132"/>
      <c r="J35" s="132"/>
    </row>
    <row r="36" spans="1:10" ht="13.5">
      <c r="A36" s="156" t="s">
        <v>99</v>
      </c>
      <c r="B36" s="189">
        <v>0.3</v>
      </c>
      <c r="C36" s="130">
        <v>0</v>
      </c>
      <c r="D36" s="130">
        <v>0.3</v>
      </c>
      <c r="E36" s="130">
        <v>0.2</v>
      </c>
      <c r="F36" s="130">
        <v>0</v>
      </c>
      <c r="G36" s="132">
        <v>0.1</v>
      </c>
      <c r="I36" s="132"/>
      <c r="J36" s="132"/>
    </row>
    <row r="37" spans="1:10" ht="13.5">
      <c r="A37" s="188" t="s">
        <v>100</v>
      </c>
      <c r="B37" s="130"/>
      <c r="C37" s="130"/>
      <c r="D37" s="130"/>
      <c r="E37" s="130"/>
      <c r="F37" s="130"/>
      <c r="G37" s="131"/>
      <c r="I37" s="132"/>
      <c r="J37" s="132"/>
    </row>
    <row r="38" spans="1:10" ht="15" customHeight="1">
      <c r="A38" s="188"/>
      <c r="B38" s="130"/>
      <c r="C38" s="130"/>
      <c r="D38" s="130"/>
      <c r="E38" s="130"/>
      <c r="F38" s="130"/>
      <c r="G38" s="131"/>
      <c r="I38" s="132"/>
      <c r="J38" s="132"/>
    </row>
    <row r="39" spans="1:10" ht="30" customHeight="1">
      <c r="A39" s="156" t="s">
        <v>101</v>
      </c>
      <c r="B39" s="189">
        <v>1.3</v>
      </c>
      <c r="C39" s="130">
        <v>0.1</v>
      </c>
      <c r="D39" s="130">
        <v>1.2</v>
      </c>
      <c r="E39" s="130">
        <v>0.2</v>
      </c>
      <c r="F39" s="130">
        <v>0.3</v>
      </c>
      <c r="G39" s="132">
        <v>0.8</v>
      </c>
      <c r="I39" s="132"/>
      <c r="J39" s="132"/>
    </row>
    <row r="40" spans="1:10" ht="27">
      <c r="A40" s="188" t="s">
        <v>102</v>
      </c>
      <c r="B40" s="130"/>
      <c r="C40" s="130"/>
      <c r="D40" s="130"/>
      <c r="E40" s="130"/>
      <c r="F40" s="130"/>
      <c r="G40" s="131"/>
      <c r="I40" s="132"/>
      <c r="J40" s="132"/>
    </row>
    <row r="41" spans="1:10" ht="7.5" customHeight="1">
      <c r="A41" s="188"/>
      <c r="B41" s="130"/>
      <c r="C41" s="130"/>
      <c r="D41" s="130"/>
      <c r="E41" s="130"/>
      <c r="F41" s="130"/>
      <c r="G41" s="131"/>
      <c r="I41" s="132"/>
      <c r="J41" s="132"/>
    </row>
    <row r="42" spans="1:10" ht="19.5" customHeight="1">
      <c r="A42" s="156" t="s">
        <v>175</v>
      </c>
      <c r="B42" s="189">
        <v>0.6</v>
      </c>
      <c r="C42" s="130">
        <v>0</v>
      </c>
      <c r="D42" s="130">
        <v>0.6</v>
      </c>
      <c r="E42" s="130">
        <v>0.1</v>
      </c>
      <c r="F42" s="130">
        <v>0.2</v>
      </c>
      <c r="G42" s="132">
        <v>0.3</v>
      </c>
      <c r="I42" s="132"/>
      <c r="J42" s="132"/>
    </row>
    <row r="43" spans="1:10" ht="13.5">
      <c r="A43" s="188" t="s">
        <v>103</v>
      </c>
      <c r="B43" s="130"/>
      <c r="C43" s="130"/>
      <c r="D43" s="130"/>
      <c r="E43" s="130"/>
      <c r="F43" s="130"/>
      <c r="G43" s="131"/>
      <c r="I43" s="132"/>
      <c r="J43" s="132"/>
    </row>
    <row r="44" spans="1:10" ht="6.75" customHeight="1">
      <c r="A44" s="188"/>
      <c r="B44" s="130"/>
      <c r="C44" s="130"/>
      <c r="D44" s="130"/>
      <c r="E44" s="130"/>
      <c r="F44" s="130"/>
      <c r="G44" s="131"/>
      <c r="I44" s="132"/>
      <c r="J44" s="132"/>
    </row>
    <row r="45" spans="1:10" ht="40.5" customHeight="1">
      <c r="A45" s="173" t="s">
        <v>250</v>
      </c>
      <c r="B45" s="130">
        <v>1</v>
      </c>
      <c r="C45" s="130">
        <v>1</v>
      </c>
      <c r="D45" s="130">
        <v>0</v>
      </c>
      <c r="E45" s="130">
        <v>0.6</v>
      </c>
      <c r="F45" s="130">
        <v>0.3</v>
      </c>
      <c r="G45" s="132">
        <v>0.1</v>
      </c>
      <c r="I45" s="132"/>
      <c r="J45" s="132"/>
    </row>
    <row r="46" spans="1:10" ht="27">
      <c r="A46" s="188" t="s">
        <v>68</v>
      </c>
      <c r="B46" s="130"/>
      <c r="C46" s="130"/>
      <c r="D46" s="130"/>
      <c r="E46" s="130"/>
      <c r="F46" s="130"/>
      <c r="G46" s="131"/>
      <c r="I46" s="132"/>
      <c r="J46" s="132"/>
    </row>
    <row r="47" spans="1:10" ht="6.75" customHeight="1">
      <c r="A47" s="164"/>
      <c r="B47" s="130"/>
      <c r="C47" s="130"/>
      <c r="D47" s="130"/>
      <c r="E47" s="130"/>
      <c r="F47" s="130"/>
      <c r="G47" s="131"/>
      <c r="I47" s="132"/>
      <c r="J47" s="132"/>
    </row>
    <row r="48" spans="1:10" ht="13.5">
      <c r="A48" s="156" t="s">
        <v>42</v>
      </c>
      <c r="B48" s="189">
        <v>0.5</v>
      </c>
      <c r="C48" s="130">
        <v>0.4</v>
      </c>
      <c r="D48" s="130">
        <v>0.1</v>
      </c>
      <c r="E48" s="130">
        <v>0.2</v>
      </c>
      <c r="F48" s="130">
        <v>0.2</v>
      </c>
      <c r="G48" s="132">
        <v>0.1</v>
      </c>
      <c r="I48" s="132"/>
      <c r="J48" s="132"/>
    </row>
    <row r="49" spans="1:10" ht="13.5">
      <c r="A49" s="188" t="s">
        <v>43</v>
      </c>
      <c r="B49" s="130"/>
      <c r="C49" s="130"/>
      <c r="D49" s="130"/>
      <c r="E49" s="130"/>
      <c r="F49" s="130"/>
      <c r="G49" s="131"/>
      <c r="I49" s="132"/>
      <c r="J49" s="132"/>
    </row>
    <row r="50" spans="1:10" ht="6.75" customHeight="1">
      <c r="A50" s="188"/>
      <c r="B50" s="130"/>
      <c r="C50" s="130"/>
      <c r="D50" s="130"/>
      <c r="E50" s="130"/>
      <c r="F50" s="130"/>
      <c r="G50" s="131"/>
      <c r="I50" s="132"/>
      <c r="J50" s="132"/>
    </row>
    <row r="51" spans="1:10" ht="13.5">
      <c r="A51" s="156" t="s">
        <v>104</v>
      </c>
      <c r="B51" s="189">
        <v>0.9</v>
      </c>
      <c r="C51" s="130">
        <v>0.6</v>
      </c>
      <c r="D51" s="130">
        <v>0.3</v>
      </c>
      <c r="E51" s="130">
        <v>0.3</v>
      </c>
      <c r="F51" s="130">
        <v>0.3</v>
      </c>
      <c r="G51" s="132">
        <v>0.3</v>
      </c>
      <c r="I51" s="132"/>
      <c r="J51" s="132"/>
    </row>
    <row r="52" spans="1:10" ht="13.5">
      <c r="A52" s="188" t="s">
        <v>105</v>
      </c>
      <c r="B52" s="130"/>
      <c r="C52" s="130"/>
      <c r="D52" s="130"/>
      <c r="E52" s="130"/>
      <c r="F52" s="130"/>
      <c r="G52" s="131"/>
      <c r="I52" s="132"/>
      <c r="J52" s="132"/>
    </row>
    <row r="53" spans="1:10" ht="6.75" customHeight="1">
      <c r="A53" s="188"/>
      <c r="B53" s="130"/>
      <c r="C53" s="130"/>
      <c r="D53" s="130"/>
      <c r="E53" s="130"/>
      <c r="F53" s="130"/>
      <c r="G53" s="131"/>
      <c r="I53" s="132"/>
      <c r="J53" s="132"/>
    </row>
    <row r="54" spans="1:10" ht="27">
      <c r="A54" s="156" t="s">
        <v>113</v>
      </c>
      <c r="B54" s="189">
        <v>0.3</v>
      </c>
      <c r="C54" s="130">
        <v>0.3</v>
      </c>
      <c r="D54" s="130">
        <v>0</v>
      </c>
      <c r="E54" s="130">
        <v>0.1</v>
      </c>
      <c r="F54" s="130">
        <v>0.1</v>
      </c>
      <c r="G54" s="132">
        <v>0.1</v>
      </c>
      <c r="I54" s="132"/>
      <c r="J54" s="132"/>
    </row>
    <row r="55" spans="1:7" ht="13.5">
      <c r="A55" s="188" t="s">
        <v>106</v>
      </c>
      <c r="B55" s="130"/>
      <c r="C55" s="130"/>
      <c r="D55" s="130"/>
      <c r="E55" s="130"/>
      <c r="F55" s="130"/>
      <c r="G55" s="131"/>
    </row>
    <row r="56" spans="2:7" ht="6" customHeight="1">
      <c r="B56" s="251"/>
      <c r="C56" s="251"/>
      <c r="D56" s="251"/>
      <c r="E56" s="251"/>
      <c r="F56" s="251"/>
      <c r="G56" s="251"/>
    </row>
    <row r="57" spans="1:7" ht="13.5">
      <c r="A57" s="105" t="s">
        <v>107</v>
      </c>
      <c r="B57" s="132">
        <v>0.4</v>
      </c>
      <c r="C57" s="155">
        <v>0</v>
      </c>
      <c r="D57" s="155">
        <v>0.4</v>
      </c>
      <c r="E57" s="155">
        <v>0</v>
      </c>
      <c r="F57" s="155">
        <v>0</v>
      </c>
      <c r="G57" s="155">
        <v>0.4</v>
      </c>
    </row>
    <row r="58" spans="1:7" ht="13.5">
      <c r="A58" s="119" t="s">
        <v>108</v>
      </c>
      <c r="C58" s="251"/>
      <c r="D58" s="251"/>
      <c r="E58" s="251"/>
      <c r="F58" s="251"/>
      <c r="G58" s="251"/>
    </row>
  </sheetData>
  <sheetProtection/>
  <mergeCells count="6">
    <mergeCell ref="A3:F3"/>
    <mergeCell ref="C10:F10"/>
    <mergeCell ref="C6:D6"/>
    <mergeCell ref="C7:D7"/>
    <mergeCell ref="E6:G6"/>
    <mergeCell ref="E7:G7"/>
  </mergeCells>
  <printOptions/>
  <pageMargins left="0.5905511811023623" right="0.7874015748031497" top="0.7874015748031497" bottom="0.6692913385826772" header="0.5118110236220472" footer="0.5118110236220472"/>
  <pageSetup horizontalDpi="600" verticalDpi="600" orientation="portrait" paperSize="9" scale="90" r:id="rId1"/>
  <headerFooter scaleWithDoc="0">
    <oddFooter>&amp;C28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A1" sqref="A1"/>
    </sheetView>
  </sheetViews>
  <sheetFormatPr defaultColWidth="9.140625" defaultRowHeight="12.75"/>
  <cols>
    <col min="1" max="1" width="47.28125" style="46" customWidth="1"/>
    <col min="2" max="2" width="3.421875" style="46" customWidth="1"/>
    <col min="3" max="3" width="8.421875" style="46" customWidth="1"/>
    <col min="4" max="4" width="8.28125" style="46" customWidth="1"/>
    <col min="5" max="5" width="8.140625" style="46" customWidth="1"/>
    <col min="6" max="6" width="7.7109375" style="46" customWidth="1"/>
    <col min="7" max="7" width="10.140625" style="46" customWidth="1"/>
    <col min="8" max="12" width="0" style="46" hidden="1" customWidth="1"/>
    <col min="13" max="13" width="9.140625" style="46" customWidth="1"/>
    <col min="14" max="14" width="10.57421875" style="46" bestFit="1" customWidth="1"/>
    <col min="15" max="16384" width="9.140625" style="46" customWidth="1"/>
  </cols>
  <sheetData>
    <row r="1" s="43" customFormat="1" ht="13.5">
      <c r="A1" s="43" t="s">
        <v>292</v>
      </c>
    </row>
    <row r="2" ht="13.5">
      <c r="A2" s="45" t="s">
        <v>207</v>
      </c>
    </row>
    <row r="3" ht="7.5" customHeight="1"/>
    <row r="4" spans="1:7" ht="13.5">
      <c r="A4" s="121" t="s">
        <v>1</v>
      </c>
      <c r="B4" s="47"/>
      <c r="C4" s="424" t="s">
        <v>71</v>
      </c>
      <c r="D4" s="428"/>
      <c r="E4" s="428"/>
      <c r="F4" s="425"/>
      <c r="G4" s="73" t="s">
        <v>38</v>
      </c>
    </row>
    <row r="5" spans="1:7" ht="12.75" customHeight="1">
      <c r="A5" s="87" t="s">
        <v>29</v>
      </c>
      <c r="B5" s="54"/>
      <c r="C5" s="426" t="s">
        <v>63</v>
      </c>
      <c r="D5" s="429"/>
      <c r="E5" s="429"/>
      <c r="F5" s="427"/>
      <c r="G5" s="52" t="s">
        <v>28</v>
      </c>
    </row>
    <row r="6" spans="1:7" ht="13.5">
      <c r="A6" s="68" t="s">
        <v>229</v>
      </c>
      <c r="B6" s="54"/>
      <c r="C6" s="432" t="s">
        <v>34</v>
      </c>
      <c r="D6" s="432" t="s">
        <v>35</v>
      </c>
      <c r="E6" s="432" t="s">
        <v>36</v>
      </c>
      <c r="F6" s="432" t="s">
        <v>37</v>
      </c>
      <c r="G6" s="55" t="s">
        <v>65</v>
      </c>
    </row>
    <row r="7" spans="1:12" ht="13.5">
      <c r="A7" s="252" t="s">
        <v>230</v>
      </c>
      <c r="B7" s="54"/>
      <c r="C7" s="455"/>
      <c r="D7" s="455"/>
      <c r="E7" s="455"/>
      <c r="F7" s="455"/>
      <c r="G7" s="253" t="s">
        <v>66</v>
      </c>
      <c r="H7" s="111">
        <f>SUM(C9:C9)</f>
        <v>0</v>
      </c>
      <c r="I7" s="111">
        <f>SUM(D9:D9)</f>
        <v>0</v>
      </c>
      <c r="J7" s="111">
        <f>SUM(E9:E9)</f>
        <v>0</v>
      </c>
      <c r="K7" s="111">
        <f>SUM(F9:F9)</f>
        <v>0</v>
      </c>
      <c r="L7" s="111">
        <f>SUM(G9:G9)</f>
        <v>0</v>
      </c>
    </row>
    <row r="8" spans="1:7" ht="8.25" customHeight="1">
      <c r="A8" s="254"/>
      <c r="B8" s="57"/>
      <c r="C8" s="176"/>
      <c r="D8" s="176"/>
      <c r="E8" s="255"/>
      <c r="F8" s="176"/>
      <c r="G8" s="256"/>
    </row>
    <row r="9" spans="1:7" ht="4.5" customHeight="1" hidden="1">
      <c r="A9" s="65"/>
      <c r="B9" s="65"/>
      <c r="C9" s="130"/>
      <c r="D9" s="130"/>
      <c r="E9" s="131"/>
      <c r="F9" s="130"/>
      <c r="G9" s="189"/>
    </row>
    <row r="10" spans="1:7" ht="18.75" customHeight="1">
      <c r="A10" s="67" t="s">
        <v>32</v>
      </c>
      <c r="B10" s="68" t="s">
        <v>30</v>
      </c>
      <c r="C10" s="127">
        <v>54.2</v>
      </c>
      <c r="D10" s="127">
        <v>56.5</v>
      </c>
      <c r="E10" s="126">
        <v>60.1</v>
      </c>
      <c r="F10" s="127">
        <v>54.4</v>
      </c>
      <c r="G10" s="126">
        <v>56.3</v>
      </c>
    </row>
    <row r="11" spans="1:16" ht="18.75" customHeight="1">
      <c r="A11" s="69" t="s">
        <v>33</v>
      </c>
      <c r="B11" s="68" t="s">
        <v>31</v>
      </c>
      <c r="C11" s="160" t="s">
        <v>275</v>
      </c>
      <c r="D11" s="130">
        <f>D10/C10*100</f>
        <v>104.24354243542436</v>
      </c>
      <c r="E11" s="131">
        <f>E10/D10*100</f>
        <v>106.3716814159292</v>
      </c>
      <c r="F11" s="130">
        <f>F10/E10*100</f>
        <v>90.51580698835274</v>
      </c>
      <c r="G11" s="132">
        <v>129.8</v>
      </c>
      <c r="N11" s="257"/>
      <c r="O11" s="162"/>
      <c r="P11" s="162"/>
    </row>
    <row r="12" spans="1:7" ht="6" customHeight="1">
      <c r="A12" s="70"/>
      <c r="B12" s="70"/>
      <c r="C12" s="166"/>
      <c r="D12" s="127"/>
      <c r="E12" s="204"/>
      <c r="F12" s="127"/>
      <c r="G12" s="133"/>
    </row>
    <row r="13" spans="1:7" ht="14.25" customHeight="1">
      <c r="A13" s="67" t="s">
        <v>220</v>
      </c>
      <c r="B13" s="68"/>
      <c r="C13" s="166"/>
      <c r="D13" s="127"/>
      <c r="E13" s="204"/>
      <c r="F13" s="127"/>
      <c r="G13" s="133"/>
    </row>
    <row r="14" spans="1:7" ht="6" customHeight="1">
      <c r="A14" s="68"/>
      <c r="B14" s="68"/>
      <c r="C14" s="166"/>
      <c r="D14" s="127"/>
      <c r="E14" s="204"/>
      <c r="F14" s="127"/>
      <c r="G14" s="133"/>
    </row>
    <row r="15" spans="1:7" ht="18.75" customHeight="1">
      <c r="A15" s="67" t="s">
        <v>39</v>
      </c>
      <c r="B15" s="205" t="s">
        <v>30</v>
      </c>
      <c r="C15" s="130">
        <v>13.6</v>
      </c>
      <c r="D15" s="130">
        <v>13.2</v>
      </c>
      <c r="E15" s="132">
        <v>14.9</v>
      </c>
      <c r="F15" s="130">
        <v>13.3</v>
      </c>
      <c r="G15" s="132">
        <v>13.7</v>
      </c>
    </row>
    <row r="16" spans="1:7" ht="18.75" customHeight="1">
      <c r="A16" s="69" t="s">
        <v>40</v>
      </c>
      <c r="B16" s="205" t="s">
        <v>31</v>
      </c>
      <c r="C16" s="160" t="s">
        <v>275</v>
      </c>
      <c r="D16" s="130">
        <v>97.3</v>
      </c>
      <c r="E16" s="131">
        <v>111.3</v>
      </c>
      <c r="F16" s="130">
        <v>90.3</v>
      </c>
      <c r="G16" s="132">
        <v>142</v>
      </c>
    </row>
    <row r="17" spans="1:7" ht="6.75" customHeight="1">
      <c r="A17" s="69"/>
      <c r="B17" s="206"/>
      <c r="C17" s="160"/>
      <c r="D17" s="130"/>
      <c r="E17" s="131"/>
      <c r="F17" s="130"/>
      <c r="G17" s="133"/>
    </row>
    <row r="18" spans="1:7" ht="18.75" customHeight="1">
      <c r="A18" s="67" t="s">
        <v>91</v>
      </c>
      <c r="B18" s="205" t="s">
        <v>30</v>
      </c>
      <c r="C18" s="130">
        <v>5.7</v>
      </c>
      <c r="D18" s="130">
        <v>6.9</v>
      </c>
      <c r="E18" s="132">
        <v>5.5</v>
      </c>
      <c r="F18" s="130">
        <v>3.9</v>
      </c>
      <c r="G18" s="132">
        <v>5.5</v>
      </c>
    </row>
    <row r="19" spans="1:16" ht="18.75" customHeight="1">
      <c r="A19" s="69" t="s">
        <v>41</v>
      </c>
      <c r="B19" s="205" t="s">
        <v>31</v>
      </c>
      <c r="C19" s="160" t="s">
        <v>275</v>
      </c>
      <c r="D19" s="130">
        <f>D18/C18*100</f>
        <v>121.05263157894737</v>
      </c>
      <c r="E19" s="131">
        <v>79.3</v>
      </c>
      <c r="F19" s="130">
        <v>71.7</v>
      </c>
      <c r="G19" s="132">
        <v>120.9</v>
      </c>
      <c r="N19" s="162"/>
      <c r="O19" s="162"/>
      <c r="P19" s="162"/>
    </row>
    <row r="20" spans="1:7" ht="6" customHeight="1">
      <c r="A20" s="69"/>
      <c r="B20" s="206"/>
      <c r="C20" s="160"/>
      <c r="D20" s="130"/>
      <c r="E20" s="131"/>
      <c r="F20" s="130"/>
      <c r="G20" s="133"/>
    </row>
    <row r="21" spans="1:7" ht="18.75" customHeight="1">
      <c r="A21" s="67" t="s">
        <v>231</v>
      </c>
      <c r="B21" s="205" t="s">
        <v>30</v>
      </c>
      <c r="C21" s="130">
        <v>8.5</v>
      </c>
      <c r="D21" s="130">
        <v>8.7</v>
      </c>
      <c r="E21" s="132">
        <v>10.9</v>
      </c>
      <c r="F21" s="130">
        <v>10</v>
      </c>
      <c r="G21" s="132">
        <v>9.5</v>
      </c>
    </row>
    <row r="22" spans="1:7" ht="18.75" customHeight="1">
      <c r="A22" s="69" t="s">
        <v>92</v>
      </c>
      <c r="B22" s="205" t="s">
        <v>31</v>
      </c>
      <c r="C22" s="160" t="s">
        <v>275</v>
      </c>
      <c r="D22" s="130">
        <v>103.3</v>
      </c>
      <c r="E22" s="131">
        <v>125.1</v>
      </c>
      <c r="F22" s="130">
        <v>91.3</v>
      </c>
      <c r="G22" s="132">
        <v>128.5</v>
      </c>
    </row>
    <row r="23" spans="1:7" ht="5.25" customHeight="1">
      <c r="A23" s="69"/>
      <c r="B23" s="206"/>
      <c r="C23" s="160"/>
      <c r="D23" s="130"/>
      <c r="E23" s="131"/>
      <c r="F23" s="130"/>
      <c r="G23" s="133"/>
    </row>
    <row r="24" spans="1:7" ht="18.75" customHeight="1">
      <c r="A24" s="67" t="s">
        <v>93</v>
      </c>
      <c r="B24" s="206" t="s">
        <v>30</v>
      </c>
      <c r="C24" s="130">
        <v>4</v>
      </c>
      <c r="D24" s="130">
        <v>5.2</v>
      </c>
      <c r="E24" s="132">
        <v>4.9</v>
      </c>
      <c r="F24" s="130">
        <v>4.7</v>
      </c>
      <c r="G24" s="132">
        <v>4.7</v>
      </c>
    </row>
    <row r="25" spans="1:7" ht="18.75" customHeight="1">
      <c r="A25" s="69" t="s">
        <v>94</v>
      </c>
      <c r="B25" s="205" t="s">
        <v>31</v>
      </c>
      <c r="C25" s="160" t="s">
        <v>275</v>
      </c>
      <c r="D25" s="130">
        <v>130.7</v>
      </c>
      <c r="E25" s="131">
        <v>92.5</v>
      </c>
      <c r="F25" s="130">
        <v>96</v>
      </c>
      <c r="G25" s="132">
        <v>157.1</v>
      </c>
    </row>
    <row r="26" spans="1:7" ht="5.25" customHeight="1">
      <c r="A26" s="69"/>
      <c r="B26" s="206"/>
      <c r="C26" s="160"/>
      <c r="D26" s="130"/>
      <c r="E26" s="131"/>
      <c r="F26" s="130"/>
      <c r="G26" s="133"/>
    </row>
    <row r="27" spans="1:7" ht="18.75" customHeight="1">
      <c r="A27" s="67" t="s">
        <v>95</v>
      </c>
      <c r="B27" s="205" t="s">
        <v>30</v>
      </c>
      <c r="C27" s="130">
        <v>2.9</v>
      </c>
      <c r="D27" s="130">
        <v>3.1</v>
      </c>
      <c r="E27" s="132">
        <v>3</v>
      </c>
      <c r="F27" s="130">
        <v>2.6</v>
      </c>
      <c r="G27" s="132">
        <v>2.9</v>
      </c>
    </row>
    <row r="28" spans="1:7" ht="18.75" customHeight="1">
      <c r="A28" s="69" t="s">
        <v>96</v>
      </c>
      <c r="B28" s="205" t="s">
        <v>31</v>
      </c>
      <c r="C28" s="160" t="s">
        <v>275</v>
      </c>
      <c r="D28" s="130">
        <v>106.7</v>
      </c>
      <c r="E28" s="131">
        <v>96.7</v>
      </c>
      <c r="F28" s="130">
        <v>87.1</v>
      </c>
      <c r="G28" s="132">
        <v>160</v>
      </c>
    </row>
    <row r="29" spans="1:7" ht="6" customHeight="1">
      <c r="A29" s="69"/>
      <c r="B29" s="206"/>
      <c r="C29" s="160"/>
      <c r="D29" s="130"/>
      <c r="E29" s="131"/>
      <c r="F29" s="130"/>
      <c r="G29" s="133"/>
    </row>
    <row r="30" spans="1:7" ht="18.75" customHeight="1">
      <c r="A30" s="67" t="s">
        <v>97</v>
      </c>
      <c r="B30" s="205" t="s">
        <v>30</v>
      </c>
      <c r="C30" s="130">
        <v>4.1</v>
      </c>
      <c r="D30" s="130">
        <v>3.9</v>
      </c>
      <c r="E30" s="132">
        <v>4.5</v>
      </c>
      <c r="F30" s="130">
        <v>3.9</v>
      </c>
      <c r="G30" s="132">
        <v>4.1</v>
      </c>
    </row>
    <row r="31" spans="1:7" ht="18.75" customHeight="1">
      <c r="A31" s="69" t="s">
        <v>98</v>
      </c>
      <c r="B31" s="205" t="s">
        <v>31</v>
      </c>
      <c r="C31" s="160" t="s">
        <v>275</v>
      </c>
      <c r="D31" s="130">
        <v>96.8</v>
      </c>
      <c r="E31" s="131">
        <v>115.3</v>
      </c>
      <c r="F31" s="130">
        <v>86.9</v>
      </c>
      <c r="G31" s="132">
        <v>117.9</v>
      </c>
    </row>
    <row r="32" spans="1:7" ht="6.75" customHeight="1">
      <c r="A32" s="69"/>
      <c r="B32" s="65"/>
      <c r="C32" s="160"/>
      <c r="D32" s="130"/>
      <c r="E32" s="131"/>
      <c r="F32" s="130"/>
      <c r="G32" s="133"/>
    </row>
    <row r="33" spans="1:7" ht="18.75" customHeight="1">
      <c r="A33" s="67" t="s">
        <v>99</v>
      </c>
      <c r="B33" s="205" t="s">
        <v>30</v>
      </c>
      <c r="C33" s="130">
        <v>1.8</v>
      </c>
      <c r="D33" s="130">
        <v>1.8</v>
      </c>
      <c r="E33" s="132">
        <v>2.1</v>
      </c>
      <c r="F33" s="130">
        <v>1.5</v>
      </c>
      <c r="G33" s="132">
        <v>1.8</v>
      </c>
    </row>
    <row r="34" spans="1:7" ht="15.75" customHeight="1">
      <c r="A34" s="69" t="s">
        <v>100</v>
      </c>
      <c r="B34" s="205" t="s">
        <v>31</v>
      </c>
      <c r="C34" s="160" t="s">
        <v>275</v>
      </c>
      <c r="D34" s="130">
        <v>98.3</v>
      </c>
      <c r="E34" s="131">
        <v>115</v>
      </c>
      <c r="F34" s="130">
        <v>75</v>
      </c>
      <c r="G34" s="132">
        <v>147.9</v>
      </c>
    </row>
    <row r="35" spans="1:7" ht="5.25" customHeight="1">
      <c r="A35" s="69"/>
      <c r="B35" s="65"/>
      <c r="C35" s="160"/>
      <c r="D35" s="130"/>
      <c r="E35" s="131"/>
      <c r="F35" s="130"/>
      <c r="G35" s="133"/>
    </row>
    <row r="36" spans="1:7" ht="18.75" customHeight="1">
      <c r="A36" s="67" t="s">
        <v>101</v>
      </c>
      <c r="B36" s="205" t="s">
        <v>30</v>
      </c>
      <c r="C36" s="130">
        <v>3.5</v>
      </c>
      <c r="D36" s="130">
        <v>3.5</v>
      </c>
      <c r="E36" s="132">
        <v>4.1</v>
      </c>
      <c r="F36" s="130">
        <v>4.2</v>
      </c>
      <c r="G36" s="132">
        <v>3.8</v>
      </c>
    </row>
    <row r="37" spans="1:7" ht="18.75" customHeight="1">
      <c r="A37" s="69" t="s">
        <v>102</v>
      </c>
      <c r="B37" s="205" t="s">
        <v>31</v>
      </c>
      <c r="C37" s="160" t="s">
        <v>275</v>
      </c>
      <c r="D37" s="130">
        <v>100.8</v>
      </c>
      <c r="E37" s="131">
        <v>117.8</v>
      </c>
      <c r="F37" s="130">
        <v>101.5</v>
      </c>
      <c r="G37" s="132">
        <v>145.3</v>
      </c>
    </row>
    <row r="38" spans="1:7" ht="3.75" customHeight="1">
      <c r="A38" s="69"/>
      <c r="B38" s="206"/>
      <c r="C38" s="160"/>
      <c r="D38" s="130"/>
      <c r="E38" s="131"/>
      <c r="F38" s="130"/>
      <c r="G38" s="133"/>
    </row>
    <row r="39" spans="1:7" ht="18.75" customHeight="1">
      <c r="A39" s="67" t="s">
        <v>226</v>
      </c>
      <c r="B39" s="205" t="s">
        <v>30</v>
      </c>
      <c r="C39" s="130">
        <v>1.9</v>
      </c>
      <c r="D39" s="130">
        <v>2.2</v>
      </c>
      <c r="E39" s="132">
        <v>1.7</v>
      </c>
      <c r="F39" s="130">
        <v>2.4</v>
      </c>
      <c r="G39" s="132">
        <v>2</v>
      </c>
    </row>
    <row r="40" spans="1:7" ht="18.75" customHeight="1">
      <c r="A40" s="69" t="s">
        <v>103</v>
      </c>
      <c r="B40" s="205" t="s">
        <v>31</v>
      </c>
      <c r="C40" s="160" t="s">
        <v>275</v>
      </c>
      <c r="D40" s="130">
        <v>113.1</v>
      </c>
      <c r="E40" s="131">
        <v>78.2</v>
      </c>
      <c r="F40" s="130">
        <v>141.9</v>
      </c>
      <c r="G40" s="132">
        <v>108.5</v>
      </c>
    </row>
    <row r="41" spans="1:7" ht="4.5" customHeight="1">
      <c r="A41" s="69"/>
      <c r="B41" s="206"/>
      <c r="C41" s="160"/>
      <c r="D41" s="130"/>
      <c r="E41" s="131"/>
      <c r="F41" s="130"/>
      <c r="G41" s="133"/>
    </row>
    <row r="42" spans="1:7" ht="27.75" customHeight="1">
      <c r="A42" s="67" t="s">
        <v>248</v>
      </c>
      <c r="B42" s="205" t="s">
        <v>30</v>
      </c>
      <c r="C42" s="130">
        <v>2.8</v>
      </c>
      <c r="D42" s="130">
        <v>2.6</v>
      </c>
      <c r="E42" s="132">
        <v>2.6</v>
      </c>
      <c r="F42" s="130">
        <v>2.6</v>
      </c>
      <c r="G42" s="132">
        <v>2.7</v>
      </c>
    </row>
    <row r="43" spans="1:7" ht="26.25" customHeight="1">
      <c r="A43" s="69" t="s">
        <v>68</v>
      </c>
      <c r="B43" s="205" t="s">
        <v>31</v>
      </c>
      <c r="C43" s="160" t="s">
        <v>275</v>
      </c>
      <c r="D43" s="130">
        <v>94.2</v>
      </c>
      <c r="E43" s="131">
        <v>99.1</v>
      </c>
      <c r="F43" s="130">
        <v>98.2</v>
      </c>
      <c r="G43" s="132">
        <v>101.5</v>
      </c>
    </row>
    <row r="44" spans="1:7" ht="6.75" customHeight="1">
      <c r="A44" s="70"/>
      <c r="B44" s="206"/>
      <c r="C44" s="160"/>
      <c r="D44" s="130"/>
      <c r="E44" s="131"/>
      <c r="F44" s="130"/>
      <c r="G44" s="133"/>
    </row>
    <row r="45" spans="1:7" ht="15" customHeight="1">
      <c r="A45" s="67" t="s">
        <v>42</v>
      </c>
      <c r="B45" s="205" t="s">
        <v>30</v>
      </c>
      <c r="C45" s="130">
        <v>0.8</v>
      </c>
      <c r="D45" s="130">
        <v>0.8</v>
      </c>
      <c r="E45" s="132">
        <v>1.6</v>
      </c>
      <c r="F45" s="130">
        <v>0.9</v>
      </c>
      <c r="G45" s="132">
        <v>1</v>
      </c>
    </row>
    <row r="46" spans="1:7" ht="15.75" customHeight="1">
      <c r="A46" s="69" t="s">
        <v>43</v>
      </c>
      <c r="B46" s="205" t="s">
        <v>31</v>
      </c>
      <c r="C46" s="160" t="s">
        <v>275</v>
      </c>
      <c r="D46" s="130">
        <v>100.9</v>
      </c>
      <c r="E46" s="131">
        <v>186</v>
      </c>
      <c r="F46" s="130">
        <v>56</v>
      </c>
      <c r="G46" s="132">
        <v>115.4</v>
      </c>
    </row>
    <row r="47" spans="1:7" ht="6" customHeight="1">
      <c r="A47" s="69"/>
      <c r="B47" s="65"/>
      <c r="C47" s="160"/>
      <c r="D47" s="130"/>
      <c r="E47" s="131"/>
      <c r="F47" s="130"/>
      <c r="G47" s="133"/>
    </row>
    <row r="48" spans="1:7" ht="18.75" customHeight="1">
      <c r="A48" s="67" t="s">
        <v>104</v>
      </c>
      <c r="B48" s="205" t="s">
        <v>30</v>
      </c>
      <c r="C48" s="130">
        <v>1.8</v>
      </c>
      <c r="D48" s="130">
        <v>1.7</v>
      </c>
      <c r="E48" s="132">
        <v>1.8</v>
      </c>
      <c r="F48" s="130">
        <v>1.8</v>
      </c>
      <c r="G48" s="132">
        <v>1.8</v>
      </c>
    </row>
    <row r="49" spans="1:7" ht="18.75" customHeight="1">
      <c r="A49" s="69" t="s">
        <v>105</v>
      </c>
      <c r="B49" s="205" t="s">
        <v>31</v>
      </c>
      <c r="C49" s="160" t="s">
        <v>275</v>
      </c>
      <c r="D49" s="130">
        <v>90.7</v>
      </c>
      <c r="E49" s="131">
        <v>109.1</v>
      </c>
      <c r="F49" s="130">
        <v>97</v>
      </c>
      <c r="G49" s="132">
        <v>86.3</v>
      </c>
    </row>
    <row r="50" spans="1:7" ht="5.25" customHeight="1">
      <c r="A50" s="69"/>
      <c r="B50" s="65"/>
      <c r="C50" s="160"/>
      <c r="D50" s="130"/>
      <c r="E50" s="131"/>
      <c r="F50" s="130"/>
      <c r="G50" s="133"/>
    </row>
    <row r="51" spans="1:7" ht="18.75" customHeight="1">
      <c r="A51" s="67" t="s">
        <v>109</v>
      </c>
      <c r="B51" s="205" t="s">
        <v>30</v>
      </c>
      <c r="C51" s="130">
        <v>0.5</v>
      </c>
      <c r="D51" s="130">
        <v>0.4</v>
      </c>
      <c r="E51" s="132">
        <v>0.5</v>
      </c>
      <c r="F51" s="130">
        <v>0.5</v>
      </c>
      <c r="G51" s="132">
        <v>0.5</v>
      </c>
    </row>
    <row r="52" spans="1:7" ht="18.75" customHeight="1">
      <c r="A52" s="69" t="s">
        <v>106</v>
      </c>
      <c r="B52" s="65" t="s">
        <v>31</v>
      </c>
      <c r="C52" s="160" t="s">
        <v>275</v>
      </c>
      <c r="D52" s="130">
        <v>88</v>
      </c>
      <c r="E52" s="131">
        <v>114.3</v>
      </c>
      <c r="F52" s="130">
        <v>99</v>
      </c>
      <c r="G52" s="132">
        <v>123.6</v>
      </c>
    </row>
    <row r="53" spans="1:7" ht="6" customHeight="1">
      <c r="A53" s="65"/>
      <c r="B53" s="65"/>
      <c r="C53" s="160"/>
      <c r="D53" s="130"/>
      <c r="E53" s="131"/>
      <c r="F53" s="130"/>
      <c r="G53" s="133"/>
    </row>
    <row r="54" spans="1:7" ht="17.25" customHeight="1">
      <c r="A54" s="59" t="s">
        <v>107</v>
      </c>
      <c r="B54" s="65" t="s">
        <v>30</v>
      </c>
      <c r="C54" s="130">
        <v>0.8</v>
      </c>
      <c r="D54" s="130">
        <v>0.5</v>
      </c>
      <c r="E54" s="132">
        <v>0.7</v>
      </c>
      <c r="F54" s="130">
        <v>0.7</v>
      </c>
      <c r="G54" s="132">
        <v>0.7</v>
      </c>
    </row>
    <row r="55" spans="1:7" ht="15.75" customHeight="1">
      <c r="A55" s="62" t="s">
        <v>108</v>
      </c>
      <c r="B55" s="65" t="s">
        <v>31</v>
      </c>
      <c r="C55" s="160" t="s">
        <v>275</v>
      </c>
      <c r="D55" s="130">
        <v>70.2</v>
      </c>
      <c r="E55" s="132">
        <v>135.8</v>
      </c>
      <c r="F55" s="130">
        <v>90.3</v>
      </c>
      <c r="G55" s="132">
        <v>150</v>
      </c>
    </row>
    <row r="56" spans="1:7" ht="13.5">
      <c r="A56" s="65"/>
      <c r="B56" s="65"/>
      <c r="C56" s="131"/>
      <c r="D56" s="131"/>
      <c r="E56" s="131"/>
      <c r="F56" s="131"/>
      <c r="G56" s="131"/>
    </row>
    <row r="57" spans="1:7" ht="13.5">
      <c r="A57" s="65"/>
      <c r="B57" s="65"/>
      <c r="C57" s="65"/>
      <c r="D57" s="65"/>
      <c r="E57" s="65"/>
      <c r="F57" s="65"/>
      <c r="G57" s="65"/>
    </row>
    <row r="58" ht="13.5">
      <c r="A58" s="65"/>
    </row>
  </sheetData>
  <sheetProtection/>
  <mergeCells count="6">
    <mergeCell ref="C5:F5"/>
    <mergeCell ref="C4:F4"/>
    <mergeCell ref="C6:C7"/>
    <mergeCell ref="D6:D7"/>
    <mergeCell ref="E6:E7"/>
    <mergeCell ref="F6:F7"/>
  </mergeCells>
  <printOptions/>
  <pageMargins left="0.7874015748031497" right="0.5905511811023623" top="0.7874015748031497" bottom="0.6692913385826772" header="0.5118110236220472" footer="0.5118110236220472"/>
  <pageSetup horizontalDpi="600" verticalDpi="600" orientation="portrait" paperSize="9" scale="95" r:id="rId1"/>
  <headerFooter scaleWithDoc="0">
    <oddFooter>&amp;C29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4" sqref="A4"/>
    </sheetView>
  </sheetViews>
  <sheetFormatPr defaultColWidth="9.140625" defaultRowHeight="12.75"/>
  <cols>
    <col min="1" max="1" width="39.00390625" style="139" customWidth="1"/>
    <col min="2" max="2" width="8.8515625" style="139" customWidth="1"/>
    <col min="3" max="3" width="8.421875" style="139" customWidth="1"/>
    <col min="4" max="4" width="9.00390625" style="139" customWidth="1"/>
    <col min="5" max="5" width="10.00390625" style="139" customWidth="1"/>
    <col min="6" max="6" width="10.421875" style="139" customWidth="1"/>
    <col min="7" max="7" width="9.7109375" style="139" customWidth="1"/>
    <col min="8" max="10" width="9.140625" style="139" customWidth="1"/>
    <col min="11" max="12" width="10.57421875" style="139" bestFit="1" customWidth="1"/>
    <col min="13" max="16384" width="9.140625" style="139" customWidth="1"/>
  </cols>
  <sheetData>
    <row r="1" spans="1:7" ht="13.5">
      <c r="A1" s="140" t="s">
        <v>293</v>
      </c>
      <c r="B1" s="142"/>
      <c r="C1" s="142"/>
      <c r="D1" s="142"/>
      <c r="E1" s="142"/>
      <c r="F1" s="142"/>
      <c r="G1" s="142"/>
    </row>
    <row r="2" spans="1:7" ht="13.5">
      <c r="A2" s="140" t="s">
        <v>311</v>
      </c>
      <c r="B2" s="142"/>
      <c r="C2" s="142"/>
      <c r="D2" s="142"/>
      <c r="E2" s="142"/>
      <c r="F2" s="142"/>
      <c r="G2" s="142"/>
    </row>
    <row r="3" spans="1:7" ht="15.75" customHeight="1">
      <c r="A3" s="258" t="s">
        <v>312</v>
      </c>
      <c r="B3" s="142"/>
      <c r="C3" s="142"/>
      <c r="D3" s="142"/>
      <c r="E3" s="142"/>
      <c r="F3" s="142"/>
      <c r="G3" s="142"/>
    </row>
    <row r="4" spans="1:7" ht="14.25" customHeight="1">
      <c r="A4" s="258" t="s">
        <v>313</v>
      </c>
      <c r="B4" s="142"/>
      <c r="C4" s="142"/>
      <c r="D4" s="142"/>
      <c r="E4" s="142"/>
      <c r="F4" s="142"/>
      <c r="G4" s="142"/>
    </row>
    <row r="5" spans="1:7" ht="10.5" customHeight="1">
      <c r="A5" s="258"/>
      <c r="B5" s="142"/>
      <c r="C5" s="142"/>
      <c r="D5" s="142"/>
      <c r="E5" s="142"/>
      <c r="F5" s="142"/>
      <c r="G5" s="142"/>
    </row>
    <row r="6" spans="1:10" ht="16.5" customHeight="1">
      <c r="A6" s="146"/>
      <c r="B6" s="201"/>
      <c r="C6" s="437" t="s">
        <v>0</v>
      </c>
      <c r="D6" s="439"/>
      <c r="E6" s="424" t="s">
        <v>183</v>
      </c>
      <c r="F6" s="428"/>
      <c r="G6" s="428"/>
      <c r="J6" s="259"/>
    </row>
    <row r="7" spans="1:7" ht="16.5" customHeight="1">
      <c r="A7" s="177" t="s">
        <v>1</v>
      </c>
      <c r="B7" s="178" t="s">
        <v>5</v>
      </c>
      <c r="C7" s="440" t="s">
        <v>44</v>
      </c>
      <c r="D7" s="442"/>
      <c r="E7" s="426" t="s">
        <v>184</v>
      </c>
      <c r="F7" s="429"/>
      <c r="G7" s="429"/>
    </row>
    <row r="8" spans="1:7" ht="30.75" customHeight="1">
      <c r="A8" s="179" t="s">
        <v>29</v>
      </c>
      <c r="B8" s="180" t="s">
        <v>47</v>
      </c>
      <c r="C8" s="178" t="s">
        <v>2</v>
      </c>
      <c r="D8" s="178" t="s">
        <v>3</v>
      </c>
      <c r="E8" s="80" t="s">
        <v>187</v>
      </c>
      <c r="F8" s="81" t="s">
        <v>190</v>
      </c>
      <c r="G8" s="82" t="s">
        <v>188</v>
      </c>
    </row>
    <row r="9" spans="2:7" ht="27">
      <c r="B9" s="180"/>
      <c r="C9" s="334" t="s">
        <v>46</v>
      </c>
      <c r="D9" s="334" t="s">
        <v>45</v>
      </c>
      <c r="E9" s="84" t="s">
        <v>186</v>
      </c>
      <c r="F9" s="85" t="s">
        <v>189</v>
      </c>
      <c r="G9" s="86" t="s">
        <v>185</v>
      </c>
    </row>
    <row r="10" spans="1:7" ht="13.5">
      <c r="A10" s="148"/>
      <c r="B10" s="260"/>
      <c r="C10" s="445" t="s">
        <v>224</v>
      </c>
      <c r="D10" s="446"/>
      <c r="E10" s="446"/>
      <c r="F10" s="446"/>
      <c r="G10" s="153"/>
    </row>
    <row r="11" spans="1:7" ht="6" customHeight="1">
      <c r="A11" s="154"/>
      <c r="B11" s="250"/>
      <c r="C11" s="261"/>
      <c r="D11" s="250"/>
      <c r="E11" s="250"/>
      <c r="F11" s="250"/>
      <c r="G11" s="186"/>
    </row>
    <row r="12" spans="1:7" ht="5.25" customHeight="1">
      <c r="A12" s="142"/>
      <c r="B12" s="130"/>
      <c r="C12" s="130"/>
      <c r="D12" s="130"/>
      <c r="E12" s="130"/>
      <c r="F12" s="130"/>
      <c r="G12" s="131"/>
    </row>
    <row r="13" spans="1:10" ht="13.5">
      <c r="A13" s="137" t="s">
        <v>32</v>
      </c>
      <c r="B13" s="127">
        <v>54.4</v>
      </c>
      <c r="C13" s="127">
        <v>6.6</v>
      </c>
      <c r="D13" s="127">
        <v>47.8</v>
      </c>
      <c r="E13" s="127">
        <v>26.7</v>
      </c>
      <c r="F13" s="127">
        <v>13.1</v>
      </c>
      <c r="G13" s="126">
        <v>14.6</v>
      </c>
      <c r="I13" s="132"/>
      <c r="J13" s="132"/>
    </row>
    <row r="14" spans="1:10" ht="13.5">
      <c r="A14" s="158" t="s">
        <v>33</v>
      </c>
      <c r="B14" s="130"/>
      <c r="C14" s="130"/>
      <c r="D14" s="130"/>
      <c r="E14" s="130"/>
      <c r="F14" s="130"/>
      <c r="G14" s="131"/>
      <c r="I14" s="132"/>
      <c r="J14" s="132"/>
    </row>
    <row r="15" spans="1:10" ht="6" customHeight="1">
      <c r="A15" s="163"/>
      <c r="B15" s="130"/>
      <c r="C15" s="130"/>
      <c r="D15" s="130"/>
      <c r="E15" s="130"/>
      <c r="F15" s="130"/>
      <c r="G15" s="131"/>
      <c r="I15" s="132"/>
      <c r="J15" s="132"/>
    </row>
    <row r="16" spans="1:10" ht="13.5">
      <c r="A16" s="137" t="s">
        <v>220</v>
      </c>
      <c r="B16" s="130"/>
      <c r="C16" s="130"/>
      <c r="D16" s="130"/>
      <c r="E16" s="130"/>
      <c r="F16" s="130"/>
      <c r="G16" s="131"/>
      <c r="I16" s="132"/>
      <c r="J16" s="132"/>
    </row>
    <row r="17" spans="1:10" ht="6.75" customHeight="1">
      <c r="A17" s="149"/>
      <c r="B17" s="130"/>
      <c r="C17" s="130"/>
      <c r="D17" s="130"/>
      <c r="E17" s="130"/>
      <c r="F17" s="130"/>
      <c r="G17" s="131"/>
      <c r="I17" s="132"/>
      <c r="J17" s="132"/>
    </row>
    <row r="18" spans="1:10" ht="13.5">
      <c r="A18" s="137" t="s">
        <v>39</v>
      </c>
      <c r="B18" s="130">
        <v>13.3</v>
      </c>
      <c r="C18" s="130">
        <v>0.2</v>
      </c>
      <c r="D18" s="130">
        <v>13.1</v>
      </c>
      <c r="E18" s="130">
        <v>8.8</v>
      </c>
      <c r="F18" s="130">
        <v>2.2</v>
      </c>
      <c r="G18" s="132">
        <v>2.3</v>
      </c>
      <c r="I18" s="132"/>
      <c r="J18" s="132"/>
    </row>
    <row r="19" spans="1:10" ht="13.5">
      <c r="A19" s="158" t="s">
        <v>40</v>
      </c>
      <c r="B19" s="130"/>
      <c r="C19" s="130"/>
      <c r="D19" s="130"/>
      <c r="E19" s="130"/>
      <c r="F19" s="130"/>
      <c r="G19" s="131"/>
      <c r="I19" s="132"/>
      <c r="J19" s="132"/>
    </row>
    <row r="20" spans="1:10" ht="6" customHeight="1">
      <c r="A20" s="158"/>
      <c r="B20" s="130"/>
      <c r="C20" s="130"/>
      <c r="D20" s="130"/>
      <c r="E20" s="130"/>
      <c r="F20" s="130"/>
      <c r="G20" s="131"/>
      <c r="I20" s="132"/>
      <c r="J20" s="132"/>
    </row>
    <row r="21" spans="1:10" ht="13.5">
      <c r="A21" s="137" t="s">
        <v>91</v>
      </c>
      <c r="B21" s="130">
        <v>3.9</v>
      </c>
      <c r="C21" s="130">
        <v>0.1</v>
      </c>
      <c r="D21" s="130">
        <v>3.8</v>
      </c>
      <c r="E21" s="130">
        <v>1</v>
      </c>
      <c r="F21" s="130">
        <v>0.8</v>
      </c>
      <c r="G21" s="132">
        <v>2.1</v>
      </c>
      <c r="I21" s="132"/>
      <c r="J21" s="132"/>
    </row>
    <row r="22" spans="1:10" ht="13.5">
      <c r="A22" s="158" t="s">
        <v>41</v>
      </c>
      <c r="B22" s="130"/>
      <c r="C22" s="130"/>
      <c r="D22" s="130"/>
      <c r="E22" s="130"/>
      <c r="F22" s="130"/>
      <c r="G22" s="131"/>
      <c r="I22" s="132"/>
      <c r="J22" s="132"/>
    </row>
    <row r="23" spans="1:10" ht="7.5" customHeight="1">
      <c r="A23" s="158"/>
      <c r="B23" s="130"/>
      <c r="C23" s="130"/>
      <c r="D23" s="130"/>
      <c r="E23" s="130"/>
      <c r="F23" s="130"/>
      <c r="G23" s="131"/>
      <c r="I23" s="132"/>
      <c r="J23" s="132"/>
    </row>
    <row r="24" spans="1:10" ht="15.75" customHeight="1">
      <c r="A24" s="137" t="s">
        <v>225</v>
      </c>
      <c r="B24" s="130">
        <v>10</v>
      </c>
      <c r="C24" s="130">
        <v>0</v>
      </c>
      <c r="D24" s="130">
        <v>10</v>
      </c>
      <c r="E24" s="130">
        <v>2.7</v>
      </c>
      <c r="F24" s="130">
        <v>3.9</v>
      </c>
      <c r="G24" s="132">
        <v>3.4</v>
      </c>
      <c r="I24" s="132"/>
      <c r="J24" s="132"/>
    </row>
    <row r="25" spans="1:10" ht="13.5">
      <c r="A25" s="158" t="s">
        <v>92</v>
      </c>
      <c r="B25" s="130"/>
      <c r="C25" s="130"/>
      <c r="D25" s="130"/>
      <c r="E25" s="130"/>
      <c r="F25" s="130"/>
      <c r="G25" s="131"/>
      <c r="I25" s="132"/>
      <c r="J25" s="132"/>
    </row>
    <row r="26" spans="1:10" ht="6.75" customHeight="1">
      <c r="A26" s="158"/>
      <c r="B26" s="130"/>
      <c r="C26" s="130"/>
      <c r="D26" s="130"/>
      <c r="E26" s="130"/>
      <c r="F26" s="130"/>
      <c r="G26" s="131"/>
      <c r="I26" s="132"/>
      <c r="J26" s="132"/>
    </row>
    <row r="27" spans="1:10" ht="13.5">
      <c r="A27" s="137" t="s">
        <v>93</v>
      </c>
      <c r="B27" s="130">
        <v>4.7</v>
      </c>
      <c r="C27" s="130">
        <v>0.5</v>
      </c>
      <c r="D27" s="130">
        <v>4.2</v>
      </c>
      <c r="E27" s="130">
        <v>1.5</v>
      </c>
      <c r="F27" s="130">
        <v>1.2</v>
      </c>
      <c r="G27" s="132">
        <v>2</v>
      </c>
      <c r="I27" s="132"/>
      <c r="J27" s="132"/>
    </row>
    <row r="28" spans="1:10" ht="13.5">
      <c r="A28" s="158" t="s">
        <v>94</v>
      </c>
      <c r="B28" s="130"/>
      <c r="C28" s="130"/>
      <c r="D28" s="130"/>
      <c r="E28" s="130"/>
      <c r="F28" s="130"/>
      <c r="G28" s="131"/>
      <c r="I28" s="132"/>
      <c r="J28" s="132"/>
    </row>
    <row r="29" spans="1:10" ht="5.25" customHeight="1">
      <c r="A29" s="158"/>
      <c r="B29" s="130"/>
      <c r="C29" s="130"/>
      <c r="D29" s="130"/>
      <c r="E29" s="130"/>
      <c r="F29" s="130"/>
      <c r="G29" s="131"/>
      <c r="I29" s="132"/>
      <c r="J29" s="132"/>
    </row>
    <row r="30" spans="1:10" ht="13.5">
      <c r="A30" s="137" t="s">
        <v>95</v>
      </c>
      <c r="B30" s="130">
        <v>2.6</v>
      </c>
      <c r="C30" s="130">
        <v>0</v>
      </c>
      <c r="D30" s="130">
        <v>2.6</v>
      </c>
      <c r="E30" s="130">
        <v>0.7</v>
      </c>
      <c r="F30" s="130">
        <v>0.8</v>
      </c>
      <c r="G30" s="132">
        <v>1.1</v>
      </c>
      <c r="I30" s="132"/>
      <c r="J30" s="132"/>
    </row>
    <row r="31" spans="1:10" ht="13.5">
      <c r="A31" s="158" t="s">
        <v>96</v>
      </c>
      <c r="B31" s="130"/>
      <c r="C31" s="130"/>
      <c r="D31" s="130"/>
      <c r="E31" s="130"/>
      <c r="F31" s="130"/>
      <c r="G31" s="131"/>
      <c r="I31" s="132"/>
      <c r="J31" s="132"/>
    </row>
    <row r="32" spans="1:10" ht="6" customHeight="1">
      <c r="A32" s="158"/>
      <c r="B32" s="130"/>
      <c r="C32" s="130"/>
      <c r="D32" s="130"/>
      <c r="E32" s="130"/>
      <c r="F32" s="130"/>
      <c r="G32" s="131"/>
      <c r="I32" s="132"/>
      <c r="J32" s="132"/>
    </row>
    <row r="33" spans="1:10" ht="13.5">
      <c r="A33" s="137" t="s">
        <v>97</v>
      </c>
      <c r="B33" s="130">
        <v>3.9</v>
      </c>
      <c r="C33" s="130">
        <v>0</v>
      </c>
      <c r="D33" s="130">
        <v>3.9</v>
      </c>
      <c r="E33" s="130">
        <v>2.8</v>
      </c>
      <c r="F33" s="130">
        <v>0.7</v>
      </c>
      <c r="G33" s="132">
        <v>0.4</v>
      </c>
      <c r="I33" s="132"/>
      <c r="J33" s="132"/>
    </row>
    <row r="34" spans="1:10" ht="13.5">
      <c r="A34" s="158" t="s">
        <v>98</v>
      </c>
      <c r="B34" s="130"/>
      <c r="C34" s="130"/>
      <c r="D34" s="130"/>
      <c r="E34" s="130"/>
      <c r="F34" s="130"/>
      <c r="G34" s="131"/>
      <c r="I34" s="132"/>
      <c r="J34" s="132"/>
    </row>
    <row r="35" spans="1:10" ht="5.25" customHeight="1">
      <c r="A35" s="158"/>
      <c r="B35" s="130"/>
      <c r="C35" s="130"/>
      <c r="D35" s="130"/>
      <c r="E35" s="130"/>
      <c r="F35" s="130"/>
      <c r="G35" s="131"/>
      <c r="I35" s="132"/>
      <c r="J35" s="132"/>
    </row>
    <row r="36" spans="1:10" ht="13.5">
      <c r="A36" s="137" t="s">
        <v>99</v>
      </c>
      <c r="B36" s="130">
        <v>1.5</v>
      </c>
      <c r="C36" s="130">
        <v>0</v>
      </c>
      <c r="D36" s="130">
        <v>1.5</v>
      </c>
      <c r="E36" s="130">
        <v>1.3</v>
      </c>
      <c r="F36" s="130">
        <v>0</v>
      </c>
      <c r="G36" s="132">
        <v>0.2</v>
      </c>
      <c r="I36" s="132"/>
      <c r="J36" s="132"/>
    </row>
    <row r="37" spans="1:10" ht="13.5">
      <c r="A37" s="158" t="s">
        <v>100</v>
      </c>
      <c r="B37" s="130"/>
      <c r="C37" s="130"/>
      <c r="D37" s="130"/>
      <c r="E37" s="130"/>
      <c r="F37" s="130"/>
      <c r="G37" s="131"/>
      <c r="I37" s="132"/>
      <c r="J37" s="132"/>
    </row>
    <row r="38" spans="1:10" ht="5.25" customHeight="1">
      <c r="A38" s="158"/>
      <c r="B38" s="130"/>
      <c r="C38" s="130"/>
      <c r="D38" s="130"/>
      <c r="E38" s="130"/>
      <c r="F38" s="130"/>
      <c r="G38" s="131"/>
      <c r="I38" s="132"/>
      <c r="J38" s="132"/>
    </row>
    <row r="39" spans="1:10" ht="27">
      <c r="A39" s="137" t="s">
        <v>147</v>
      </c>
      <c r="B39" s="130">
        <v>4.2</v>
      </c>
      <c r="C39" s="130">
        <v>0.4</v>
      </c>
      <c r="D39" s="130">
        <v>3.8</v>
      </c>
      <c r="E39" s="130">
        <v>2.5</v>
      </c>
      <c r="F39" s="130">
        <v>0.7</v>
      </c>
      <c r="G39" s="132">
        <v>1</v>
      </c>
      <c r="I39" s="132"/>
      <c r="J39" s="132"/>
    </row>
    <row r="40" spans="1:10" ht="17.25" customHeight="1">
      <c r="A40" s="158" t="s">
        <v>102</v>
      </c>
      <c r="B40" s="130"/>
      <c r="C40" s="130"/>
      <c r="D40" s="130"/>
      <c r="E40" s="130"/>
      <c r="F40" s="130"/>
      <c r="G40" s="131"/>
      <c r="I40" s="132"/>
      <c r="J40" s="132"/>
    </row>
    <row r="41" spans="1:10" ht="6.75" customHeight="1">
      <c r="A41" s="158"/>
      <c r="B41" s="130"/>
      <c r="C41" s="130"/>
      <c r="D41" s="130"/>
      <c r="E41" s="130"/>
      <c r="F41" s="130"/>
      <c r="G41" s="131"/>
      <c r="I41" s="132"/>
      <c r="J41" s="132"/>
    </row>
    <row r="42" spans="1:10" ht="29.25">
      <c r="A42" s="137" t="s">
        <v>226</v>
      </c>
      <c r="B42" s="130">
        <v>2.4</v>
      </c>
      <c r="C42" s="130">
        <v>0</v>
      </c>
      <c r="D42" s="130">
        <v>2.4</v>
      </c>
      <c r="E42" s="130">
        <v>1</v>
      </c>
      <c r="F42" s="130">
        <v>0.9</v>
      </c>
      <c r="G42" s="132">
        <v>0.5</v>
      </c>
      <c r="I42" s="132"/>
      <c r="J42" s="132"/>
    </row>
    <row r="43" spans="1:10" ht="13.5">
      <c r="A43" s="158" t="s">
        <v>103</v>
      </c>
      <c r="B43" s="130"/>
      <c r="C43" s="130"/>
      <c r="D43" s="130"/>
      <c r="E43" s="130"/>
      <c r="F43" s="130"/>
      <c r="G43" s="131"/>
      <c r="I43" s="132"/>
      <c r="J43" s="132"/>
    </row>
    <row r="44" spans="1:10" ht="7.5" customHeight="1">
      <c r="A44" s="158"/>
      <c r="B44" s="130"/>
      <c r="C44" s="130"/>
      <c r="D44" s="130"/>
      <c r="E44" s="130"/>
      <c r="F44" s="130"/>
      <c r="G44" s="131"/>
      <c r="I44" s="132"/>
      <c r="J44" s="132"/>
    </row>
    <row r="45" spans="1:10" ht="42.75">
      <c r="A45" s="137" t="s">
        <v>232</v>
      </c>
      <c r="B45" s="130">
        <v>2.6</v>
      </c>
      <c r="C45" s="130">
        <v>2.6</v>
      </c>
      <c r="D45" s="130">
        <v>0</v>
      </c>
      <c r="E45" s="130">
        <v>2.1</v>
      </c>
      <c r="F45" s="130">
        <v>0.4</v>
      </c>
      <c r="G45" s="132">
        <v>0.1</v>
      </c>
      <c r="I45" s="132"/>
      <c r="J45" s="132"/>
    </row>
    <row r="46" spans="1:10" ht="27">
      <c r="A46" s="158" t="s">
        <v>68</v>
      </c>
      <c r="B46" s="130"/>
      <c r="C46" s="130"/>
      <c r="D46" s="130"/>
      <c r="E46" s="130"/>
      <c r="F46" s="130"/>
      <c r="G46" s="131"/>
      <c r="I46" s="132"/>
      <c r="J46" s="132"/>
    </row>
    <row r="47" spans="1:10" ht="8.25" customHeight="1">
      <c r="A47" s="163"/>
      <c r="B47" s="130"/>
      <c r="C47" s="130"/>
      <c r="D47" s="130"/>
      <c r="E47" s="130"/>
      <c r="F47" s="130"/>
      <c r="G47" s="131"/>
      <c r="I47" s="132"/>
      <c r="J47" s="132"/>
    </row>
    <row r="48" spans="1:10" ht="13.5">
      <c r="A48" s="137" t="s">
        <v>42</v>
      </c>
      <c r="B48" s="130">
        <v>0.9</v>
      </c>
      <c r="C48" s="130">
        <v>0.7</v>
      </c>
      <c r="D48" s="130">
        <v>0.2</v>
      </c>
      <c r="E48" s="130">
        <v>0.4</v>
      </c>
      <c r="F48" s="130">
        <v>0.3</v>
      </c>
      <c r="G48" s="132">
        <v>0.2</v>
      </c>
      <c r="I48" s="132"/>
      <c r="J48" s="132"/>
    </row>
    <row r="49" spans="1:10" ht="13.5">
      <c r="A49" s="158" t="s">
        <v>43</v>
      </c>
      <c r="B49" s="130"/>
      <c r="C49" s="130"/>
      <c r="D49" s="130"/>
      <c r="E49" s="130"/>
      <c r="F49" s="130"/>
      <c r="G49" s="131"/>
      <c r="I49" s="132"/>
      <c r="J49" s="132"/>
    </row>
    <row r="50" spans="1:10" ht="6.75" customHeight="1">
      <c r="A50" s="158"/>
      <c r="B50" s="130"/>
      <c r="C50" s="130"/>
      <c r="D50" s="130"/>
      <c r="E50" s="130"/>
      <c r="F50" s="130"/>
      <c r="G50" s="131"/>
      <c r="I50" s="132"/>
      <c r="J50" s="132"/>
    </row>
    <row r="51" spans="1:10" ht="13.5">
      <c r="A51" s="137" t="s">
        <v>104</v>
      </c>
      <c r="B51" s="130">
        <v>1.8</v>
      </c>
      <c r="C51" s="130">
        <v>1.3</v>
      </c>
      <c r="D51" s="130">
        <v>0.5</v>
      </c>
      <c r="E51" s="130">
        <v>1.1</v>
      </c>
      <c r="F51" s="130">
        <v>0.3</v>
      </c>
      <c r="G51" s="132">
        <v>0.4</v>
      </c>
      <c r="I51" s="132"/>
      <c r="J51" s="132"/>
    </row>
    <row r="52" spans="1:10" ht="13.5">
      <c r="A52" s="158" t="s">
        <v>105</v>
      </c>
      <c r="B52" s="130"/>
      <c r="C52" s="130"/>
      <c r="D52" s="130"/>
      <c r="E52" s="130"/>
      <c r="F52" s="130"/>
      <c r="G52" s="131"/>
      <c r="I52" s="132"/>
      <c r="J52" s="132"/>
    </row>
    <row r="53" spans="1:10" ht="7.5" customHeight="1">
      <c r="A53" s="158"/>
      <c r="B53" s="130"/>
      <c r="C53" s="130"/>
      <c r="D53" s="130"/>
      <c r="E53" s="130"/>
      <c r="F53" s="130"/>
      <c r="G53" s="131"/>
      <c r="I53" s="132"/>
      <c r="J53" s="132"/>
    </row>
    <row r="54" spans="1:10" ht="27">
      <c r="A54" s="137" t="s">
        <v>110</v>
      </c>
      <c r="B54" s="130">
        <v>0.5</v>
      </c>
      <c r="C54" s="130">
        <v>0.4</v>
      </c>
      <c r="D54" s="130">
        <v>0.1</v>
      </c>
      <c r="E54" s="130">
        <v>0.1</v>
      </c>
      <c r="F54" s="130">
        <v>0.2</v>
      </c>
      <c r="G54" s="132">
        <v>0.2</v>
      </c>
      <c r="I54" s="132"/>
      <c r="J54" s="132"/>
    </row>
    <row r="55" spans="1:10" ht="13.5">
      <c r="A55" s="158" t="s">
        <v>106</v>
      </c>
      <c r="B55" s="130"/>
      <c r="C55" s="130"/>
      <c r="D55" s="130"/>
      <c r="E55" s="130"/>
      <c r="F55" s="130"/>
      <c r="G55" s="131"/>
      <c r="I55" s="132"/>
      <c r="J55" s="132"/>
    </row>
    <row r="56" spans="2:7" ht="8.25" customHeight="1">
      <c r="B56" s="251"/>
      <c r="C56" s="251"/>
      <c r="D56" s="251"/>
      <c r="E56" s="251"/>
      <c r="F56" s="251"/>
      <c r="G56" s="251"/>
    </row>
    <row r="57" spans="1:7" ht="13.5">
      <c r="A57" s="105" t="s">
        <v>107</v>
      </c>
      <c r="B57" s="139">
        <v>0.7</v>
      </c>
      <c r="C57" s="155">
        <v>0</v>
      </c>
      <c r="D57" s="251">
        <v>0.7</v>
      </c>
      <c r="E57" s="251">
        <v>0.1</v>
      </c>
      <c r="F57" s="251">
        <v>0.1</v>
      </c>
      <c r="G57" s="251">
        <v>0.5</v>
      </c>
    </row>
    <row r="58" spans="1:7" ht="13.5">
      <c r="A58" s="119" t="s">
        <v>108</v>
      </c>
      <c r="C58" s="251"/>
      <c r="D58" s="251"/>
      <c r="E58" s="251"/>
      <c r="F58" s="251"/>
      <c r="G58" s="251"/>
    </row>
  </sheetData>
  <sheetProtection/>
  <mergeCells count="5">
    <mergeCell ref="C10:F10"/>
    <mergeCell ref="C7:D7"/>
    <mergeCell ref="C6:D6"/>
    <mergeCell ref="E6:G6"/>
    <mergeCell ref="E7:G7"/>
  </mergeCells>
  <printOptions/>
  <pageMargins left="0.5905511811023623" right="0.7874015748031497" top="0.7874015748031497" bottom="0.6692913385826772" header="0.5118110236220472" footer="0.5118110236220472"/>
  <pageSetup horizontalDpi="600" verticalDpi="600" orientation="portrait" paperSize="9" scale="92" r:id="rId1"/>
  <headerFooter scaleWithDoc="0">
    <oddFooter>&amp;C30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2" sqref="A2"/>
    </sheetView>
  </sheetViews>
  <sheetFormatPr defaultColWidth="9.140625" defaultRowHeight="12.75"/>
  <cols>
    <col min="1" max="1" width="54.7109375" style="46" customWidth="1"/>
    <col min="2" max="2" width="8.00390625" style="46" customWidth="1"/>
    <col min="3" max="3" width="7.57421875" style="46" customWidth="1"/>
    <col min="4" max="4" width="7.421875" style="46" customWidth="1"/>
    <col min="5" max="5" width="7.8515625" style="46" customWidth="1"/>
    <col min="6" max="6" width="9.7109375" style="46" customWidth="1"/>
    <col min="7" max="16384" width="9.140625" style="46" customWidth="1"/>
  </cols>
  <sheetData>
    <row r="1" ht="13.5">
      <c r="A1" s="43" t="s">
        <v>294</v>
      </c>
    </row>
    <row r="2" ht="13.5">
      <c r="A2" s="45" t="s">
        <v>314</v>
      </c>
    </row>
    <row r="3" ht="8.25" customHeight="1"/>
    <row r="4" spans="1:6" ht="13.5">
      <c r="A4" s="47"/>
      <c r="B4" s="424" t="s">
        <v>62</v>
      </c>
      <c r="C4" s="428"/>
      <c r="D4" s="428"/>
      <c r="E4" s="425"/>
      <c r="F4" s="73" t="s">
        <v>38</v>
      </c>
    </row>
    <row r="5" spans="1:6" ht="18.75" customHeight="1">
      <c r="A5" s="75" t="s">
        <v>1</v>
      </c>
      <c r="B5" s="456" t="s">
        <v>63</v>
      </c>
      <c r="C5" s="457"/>
      <c r="D5" s="457"/>
      <c r="E5" s="458"/>
      <c r="F5" s="52" t="s">
        <v>28</v>
      </c>
    </row>
    <row r="6" spans="1:6" ht="13.5">
      <c r="A6" s="78" t="s">
        <v>29</v>
      </c>
      <c r="B6" s="432" t="s">
        <v>34</v>
      </c>
      <c r="C6" s="432" t="s">
        <v>35</v>
      </c>
      <c r="D6" s="432" t="s">
        <v>36</v>
      </c>
      <c r="E6" s="432" t="s">
        <v>37</v>
      </c>
      <c r="F6" s="55" t="s">
        <v>65</v>
      </c>
    </row>
    <row r="7" spans="2:6" ht="13.5">
      <c r="B7" s="434"/>
      <c r="C7" s="434"/>
      <c r="D7" s="434"/>
      <c r="E7" s="434"/>
      <c r="F7" s="198" t="s">
        <v>66</v>
      </c>
    </row>
    <row r="8" spans="1:6" ht="13.5">
      <c r="A8" s="101"/>
      <c r="B8" s="452" t="s">
        <v>251</v>
      </c>
      <c r="C8" s="453"/>
      <c r="D8" s="453"/>
      <c r="E8" s="453"/>
      <c r="F8" s="453"/>
    </row>
    <row r="9" spans="1:6" ht="8.25" customHeight="1">
      <c r="A9" s="264"/>
      <c r="B9" s="265"/>
      <c r="C9" s="265"/>
      <c r="D9" s="265"/>
      <c r="E9" s="265"/>
      <c r="F9" s="266"/>
    </row>
    <row r="10" spans="1:12" s="43" customFormat="1" ht="13.5">
      <c r="A10" s="202" t="s">
        <v>4</v>
      </c>
      <c r="B10" s="127">
        <v>54.2</v>
      </c>
      <c r="C10" s="127">
        <v>56.5</v>
      </c>
      <c r="D10" s="127">
        <v>60.1</v>
      </c>
      <c r="E10" s="127">
        <v>54.4</v>
      </c>
      <c r="F10" s="126">
        <v>56.3</v>
      </c>
      <c r="G10" s="111"/>
      <c r="H10" s="162"/>
      <c r="I10" s="162"/>
      <c r="J10" s="162"/>
      <c r="K10" s="162"/>
      <c r="L10" s="162"/>
    </row>
    <row r="11" spans="1:6" ht="13.5">
      <c r="A11" s="69" t="s">
        <v>33</v>
      </c>
      <c r="B11" s="130"/>
      <c r="C11" s="130"/>
      <c r="D11" s="130"/>
      <c r="E11" s="130"/>
      <c r="F11" s="131"/>
    </row>
    <row r="12" spans="1:6" ht="2.25" customHeight="1">
      <c r="A12" s="205"/>
      <c r="B12" s="130"/>
      <c r="C12" s="130"/>
      <c r="D12" s="130"/>
      <c r="E12" s="130"/>
      <c r="F12" s="131"/>
    </row>
    <row r="13" spans="1:12" ht="27" customHeight="1">
      <c r="A13" s="202" t="s">
        <v>48</v>
      </c>
      <c r="B13" s="130">
        <v>2.2</v>
      </c>
      <c r="C13" s="130">
        <v>2.1</v>
      </c>
      <c r="D13" s="130">
        <v>2</v>
      </c>
      <c r="E13" s="130">
        <v>2.1</v>
      </c>
      <c r="F13" s="132">
        <v>2.1</v>
      </c>
      <c r="H13" s="162"/>
      <c r="I13" s="162"/>
      <c r="J13" s="267"/>
      <c r="K13" s="162"/>
      <c r="L13" s="162"/>
    </row>
    <row r="14" spans="1:6" ht="13.5">
      <c r="A14" s="206" t="s">
        <v>137</v>
      </c>
      <c r="B14" s="130"/>
      <c r="C14" s="130"/>
      <c r="D14" s="130"/>
      <c r="E14" s="130"/>
      <c r="F14" s="131"/>
    </row>
    <row r="15" spans="1:6" ht="5.25" customHeight="1">
      <c r="A15" s="205"/>
      <c r="B15" s="130"/>
      <c r="C15" s="130"/>
      <c r="D15" s="130"/>
      <c r="E15" s="130"/>
      <c r="F15" s="131"/>
    </row>
    <row r="16" spans="1:6" ht="13.5">
      <c r="A16" s="202" t="s">
        <v>49</v>
      </c>
      <c r="B16" s="130">
        <v>11</v>
      </c>
      <c r="C16" s="130">
        <v>11.6</v>
      </c>
      <c r="D16" s="130">
        <v>13</v>
      </c>
      <c r="E16" s="130">
        <v>11.7</v>
      </c>
      <c r="F16" s="132">
        <v>11.8</v>
      </c>
    </row>
    <row r="17" spans="1:6" ht="13.5">
      <c r="A17" s="206" t="s">
        <v>50</v>
      </c>
      <c r="B17" s="130"/>
      <c r="C17" s="130"/>
      <c r="D17" s="130"/>
      <c r="E17" s="130"/>
      <c r="F17" s="131"/>
    </row>
    <row r="18" spans="1:6" ht="4.5" customHeight="1">
      <c r="A18" s="206"/>
      <c r="B18" s="130"/>
      <c r="C18" s="130"/>
      <c r="D18" s="130"/>
      <c r="E18" s="130"/>
      <c r="F18" s="131"/>
    </row>
    <row r="19" spans="1:6" ht="13.5">
      <c r="A19" s="207" t="s">
        <v>237</v>
      </c>
      <c r="B19" s="130"/>
      <c r="C19" s="130"/>
      <c r="D19" s="130"/>
      <c r="E19" s="130"/>
      <c r="F19" s="131"/>
    </row>
    <row r="20" spans="1:6" ht="3.75" customHeight="1">
      <c r="A20" s="207"/>
      <c r="B20" s="130"/>
      <c r="C20" s="130"/>
      <c r="D20" s="130"/>
      <c r="E20" s="130"/>
      <c r="F20" s="131"/>
    </row>
    <row r="21" spans="1:6" ht="13.5">
      <c r="A21" s="268" t="s">
        <v>123</v>
      </c>
      <c r="B21" s="130">
        <v>3.8</v>
      </c>
      <c r="C21" s="130">
        <v>4.1</v>
      </c>
      <c r="D21" s="130">
        <v>4.3</v>
      </c>
      <c r="E21" s="130">
        <v>4.1</v>
      </c>
      <c r="F21" s="132">
        <v>4.1</v>
      </c>
    </row>
    <row r="22" spans="1:6" ht="13.5">
      <c r="A22" s="212" t="s">
        <v>130</v>
      </c>
      <c r="B22" s="130"/>
      <c r="C22" s="130"/>
      <c r="D22" s="130"/>
      <c r="E22" s="130"/>
      <c r="F22" s="131"/>
    </row>
    <row r="23" spans="1:6" ht="3.75" customHeight="1">
      <c r="A23" s="205"/>
      <c r="B23" s="130"/>
      <c r="C23" s="130"/>
      <c r="D23" s="130"/>
      <c r="E23" s="130"/>
      <c r="F23" s="131"/>
    </row>
    <row r="24" spans="1:6" ht="13.5">
      <c r="A24" s="202" t="s">
        <v>51</v>
      </c>
      <c r="B24" s="130">
        <v>5.4</v>
      </c>
      <c r="C24" s="130">
        <v>4.6</v>
      </c>
      <c r="D24" s="130">
        <v>5</v>
      </c>
      <c r="E24" s="130">
        <v>4.8</v>
      </c>
      <c r="F24" s="132">
        <v>4.9</v>
      </c>
    </row>
    <row r="25" spans="1:6" ht="13.5">
      <c r="A25" s="206" t="s">
        <v>52</v>
      </c>
      <c r="B25" s="130"/>
      <c r="C25" s="130"/>
      <c r="D25" s="130"/>
      <c r="E25" s="130"/>
      <c r="F25" s="131"/>
    </row>
    <row r="26" spans="1:6" ht="3.75" customHeight="1">
      <c r="A26" s="206"/>
      <c r="B26" s="130"/>
      <c r="C26" s="130"/>
      <c r="D26" s="130"/>
      <c r="E26" s="130"/>
      <c r="F26" s="131"/>
    </row>
    <row r="27" spans="1:6" ht="13.5">
      <c r="A27" s="207" t="s">
        <v>237</v>
      </c>
      <c r="B27" s="130"/>
      <c r="C27" s="130"/>
      <c r="D27" s="130"/>
      <c r="E27" s="130"/>
      <c r="F27" s="131"/>
    </row>
    <row r="28" spans="1:6" ht="3.75" customHeight="1">
      <c r="A28" s="215"/>
      <c r="B28" s="130"/>
      <c r="C28" s="130"/>
      <c r="D28" s="130"/>
      <c r="E28" s="130"/>
      <c r="F28" s="131"/>
    </row>
    <row r="29" spans="1:6" ht="13.5">
      <c r="A29" s="268" t="s">
        <v>165</v>
      </c>
      <c r="B29" s="130">
        <v>2.7</v>
      </c>
      <c r="C29" s="130">
        <v>2.5</v>
      </c>
      <c r="D29" s="130">
        <v>2.7</v>
      </c>
      <c r="E29" s="130">
        <v>2.5</v>
      </c>
      <c r="F29" s="132">
        <v>2.6</v>
      </c>
    </row>
    <row r="30" spans="1:6" ht="17.25" customHeight="1">
      <c r="A30" s="209" t="s">
        <v>134</v>
      </c>
      <c r="B30" s="130"/>
      <c r="C30" s="130"/>
      <c r="D30" s="130"/>
      <c r="E30" s="130"/>
      <c r="F30" s="131"/>
    </row>
    <row r="31" spans="1:6" ht="6" customHeight="1">
      <c r="A31" s="206"/>
      <c r="B31" s="130"/>
      <c r="C31" s="130"/>
      <c r="D31" s="130"/>
      <c r="E31" s="130"/>
      <c r="F31" s="131"/>
    </row>
    <row r="32" spans="1:6" ht="13.5" customHeight="1">
      <c r="A32" s="202" t="s">
        <v>53</v>
      </c>
      <c r="B32" s="130">
        <v>6.5</v>
      </c>
      <c r="C32" s="130">
        <v>6.5</v>
      </c>
      <c r="D32" s="130">
        <v>7</v>
      </c>
      <c r="E32" s="130">
        <v>6</v>
      </c>
      <c r="F32" s="132">
        <v>6.5</v>
      </c>
    </row>
    <row r="33" spans="1:6" ht="13.5">
      <c r="A33" s="206" t="s">
        <v>138</v>
      </c>
      <c r="B33" s="130"/>
      <c r="C33" s="130"/>
      <c r="D33" s="130"/>
      <c r="E33" s="130"/>
      <c r="F33" s="131"/>
    </row>
    <row r="34" spans="1:6" ht="3" customHeight="1">
      <c r="A34" s="206"/>
      <c r="B34" s="130"/>
      <c r="C34" s="130"/>
      <c r="D34" s="130"/>
      <c r="E34" s="130"/>
      <c r="F34" s="131"/>
    </row>
    <row r="35" spans="1:6" ht="13.5">
      <c r="A35" s="207" t="s">
        <v>237</v>
      </c>
      <c r="B35" s="130"/>
      <c r="C35" s="130"/>
      <c r="D35" s="130"/>
      <c r="E35" s="130"/>
      <c r="F35" s="131"/>
    </row>
    <row r="36" spans="1:6" ht="4.5" customHeight="1">
      <c r="A36" s="207"/>
      <c r="B36" s="130"/>
      <c r="C36" s="130"/>
      <c r="D36" s="130"/>
      <c r="E36" s="130"/>
      <c r="F36" s="131"/>
    </row>
    <row r="37" spans="1:6" ht="14.25" customHeight="1">
      <c r="A37" s="268" t="s">
        <v>124</v>
      </c>
      <c r="B37" s="130">
        <v>3.3</v>
      </c>
      <c r="C37" s="130">
        <v>3.2</v>
      </c>
      <c r="D37" s="130">
        <v>3.5</v>
      </c>
      <c r="E37" s="130">
        <v>2.9</v>
      </c>
      <c r="F37" s="132">
        <v>3.3</v>
      </c>
    </row>
    <row r="38" spans="1:6" ht="15" customHeight="1">
      <c r="A38" s="212" t="s">
        <v>131</v>
      </c>
      <c r="B38" s="130"/>
      <c r="C38" s="130"/>
      <c r="D38" s="130"/>
      <c r="E38" s="130"/>
      <c r="F38" s="131"/>
    </row>
    <row r="39" spans="1:6" ht="6" customHeight="1">
      <c r="A39" s="206"/>
      <c r="B39" s="130"/>
      <c r="C39" s="130"/>
      <c r="D39" s="130"/>
      <c r="E39" s="130"/>
      <c r="F39" s="131"/>
    </row>
    <row r="40" spans="1:6" ht="13.5">
      <c r="A40" s="202" t="s">
        <v>127</v>
      </c>
      <c r="B40" s="130">
        <v>6.7</v>
      </c>
      <c r="C40" s="130">
        <v>6.3</v>
      </c>
      <c r="D40" s="130">
        <v>7.4</v>
      </c>
      <c r="E40" s="130">
        <v>6.6</v>
      </c>
      <c r="F40" s="132">
        <v>6.8</v>
      </c>
    </row>
    <row r="41" spans="1:6" ht="13.5">
      <c r="A41" s="214" t="s">
        <v>135</v>
      </c>
      <c r="B41" s="130"/>
      <c r="C41" s="130"/>
      <c r="D41" s="130"/>
      <c r="E41" s="130"/>
      <c r="F41" s="131"/>
    </row>
    <row r="42" spans="1:6" ht="6" customHeight="1">
      <c r="A42" s="206"/>
      <c r="B42" s="130"/>
      <c r="C42" s="130"/>
      <c r="D42" s="130"/>
      <c r="E42" s="130"/>
      <c r="F42" s="131"/>
    </row>
    <row r="43" spans="1:6" ht="13.5" customHeight="1">
      <c r="A43" s="207" t="s">
        <v>237</v>
      </c>
      <c r="B43" s="130"/>
      <c r="C43" s="130"/>
      <c r="D43" s="130"/>
      <c r="E43" s="130"/>
      <c r="F43" s="131"/>
    </row>
    <row r="44" spans="1:6" ht="6" customHeight="1">
      <c r="A44" s="216"/>
      <c r="B44" s="130"/>
      <c r="C44" s="130"/>
      <c r="D44" s="130"/>
      <c r="E44" s="130"/>
      <c r="F44" s="131"/>
    </row>
    <row r="45" spans="1:6" ht="15.75" customHeight="1">
      <c r="A45" s="217" t="s">
        <v>128</v>
      </c>
      <c r="B45" s="130">
        <v>4.9</v>
      </c>
      <c r="C45" s="130">
        <v>4.7</v>
      </c>
      <c r="D45" s="130">
        <v>5.7</v>
      </c>
      <c r="E45" s="130">
        <v>4.3</v>
      </c>
      <c r="F45" s="132">
        <v>4.9</v>
      </c>
    </row>
    <row r="46" spans="1:6" ht="13.5">
      <c r="A46" s="212" t="s">
        <v>132</v>
      </c>
      <c r="B46" s="130"/>
      <c r="C46" s="130"/>
      <c r="D46" s="130"/>
      <c r="E46" s="130"/>
      <c r="F46" s="131"/>
    </row>
    <row r="47" spans="1:6" ht="4.5" customHeight="1">
      <c r="A47" s="216"/>
      <c r="B47" s="130"/>
      <c r="C47" s="130"/>
      <c r="D47" s="130"/>
      <c r="E47" s="130"/>
      <c r="F47" s="131"/>
    </row>
    <row r="48" spans="1:6" ht="15.75" customHeight="1">
      <c r="A48" s="217" t="s">
        <v>54</v>
      </c>
      <c r="B48" s="130">
        <v>0.1</v>
      </c>
      <c r="C48" s="130">
        <v>0.1</v>
      </c>
      <c r="D48" s="130">
        <v>0.1</v>
      </c>
      <c r="E48" s="130">
        <v>0.1</v>
      </c>
      <c r="F48" s="132">
        <v>0.1</v>
      </c>
    </row>
    <row r="49" spans="1:6" ht="15.75" customHeight="1">
      <c r="A49" s="214" t="s">
        <v>136</v>
      </c>
      <c r="B49" s="130"/>
      <c r="C49" s="130"/>
      <c r="D49" s="130"/>
      <c r="E49" s="130"/>
      <c r="F49" s="131"/>
    </row>
    <row r="50" spans="1:6" ht="6.75" customHeight="1">
      <c r="A50" s="205"/>
      <c r="B50" s="130"/>
      <c r="C50" s="130"/>
      <c r="D50" s="130"/>
      <c r="E50" s="130"/>
      <c r="F50" s="131"/>
    </row>
    <row r="51" spans="1:6" ht="16.5" customHeight="1">
      <c r="A51" s="202" t="s">
        <v>55</v>
      </c>
      <c r="B51" s="130">
        <v>12</v>
      </c>
      <c r="C51" s="130">
        <v>13.3</v>
      </c>
      <c r="D51" s="130">
        <v>13.3</v>
      </c>
      <c r="E51" s="130">
        <v>11.2</v>
      </c>
      <c r="F51" s="132">
        <v>12.5</v>
      </c>
    </row>
    <row r="52" spans="1:6" ht="13.5">
      <c r="A52" s="206" t="s">
        <v>56</v>
      </c>
      <c r="B52" s="130"/>
      <c r="C52" s="130"/>
      <c r="D52" s="130"/>
      <c r="E52" s="130"/>
      <c r="F52" s="131"/>
    </row>
    <row r="53" spans="1:6" ht="5.25" customHeight="1">
      <c r="A53" s="206"/>
      <c r="B53" s="130"/>
      <c r="C53" s="130"/>
      <c r="D53" s="130"/>
      <c r="E53" s="130"/>
      <c r="F53" s="131"/>
    </row>
    <row r="54" spans="1:6" ht="18" customHeight="1">
      <c r="A54" s="207" t="s">
        <v>237</v>
      </c>
      <c r="B54" s="130"/>
      <c r="C54" s="130"/>
      <c r="D54" s="130"/>
      <c r="E54" s="130"/>
      <c r="F54" s="131"/>
    </row>
    <row r="55" spans="1:6" ht="5.25" customHeight="1">
      <c r="A55" s="206"/>
      <c r="B55" s="130"/>
      <c r="C55" s="130"/>
      <c r="D55" s="130"/>
      <c r="E55" s="130"/>
      <c r="F55" s="131"/>
    </row>
    <row r="56" spans="1:6" ht="24.75" customHeight="1">
      <c r="A56" s="268" t="s">
        <v>238</v>
      </c>
      <c r="B56" s="130">
        <v>3.4</v>
      </c>
      <c r="C56" s="130">
        <v>3.5</v>
      </c>
      <c r="D56" s="130">
        <v>4.1</v>
      </c>
      <c r="E56" s="130">
        <v>3.4</v>
      </c>
      <c r="F56" s="132">
        <v>3.6</v>
      </c>
    </row>
    <row r="57" spans="1:6" ht="13.5">
      <c r="A57" s="269" t="s">
        <v>133</v>
      </c>
      <c r="B57" s="130"/>
      <c r="C57" s="130"/>
      <c r="D57" s="130"/>
      <c r="E57" s="130"/>
      <c r="F57" s="131"/>
    </row>
    <row r="58" spans="1:6" s="139" customFormat="1" ht="8.25" customHeight="1">
      <c r="A58" s="214"/>
      <c r="B58" s="130"/>
      <c r="C58" s="130"/>
      <c r="D58" s="130"/>
      <c r="E58" s="130"/>
      <c r="F58" s="131"/>
    </row>
    <row r="59" spans="1:6" s="270" customFormat="1" ht="18" customHeight="1">
      <c r="A59" s="202" t="s">
        <v>57</v>
      </c>
      <c r="B59" s="130">
        <v>7.2</v>
      </c>
      <c r="C59" s="130">
        <v>8</v>
      </c>
      <c r="D59" s="130">
        <v>9</v>
      </c>
      <c r="E59" s="130">
        <v>8.4</v>
      </c>
      <c r="F59" s="132">
        <v>8.1</v>
      </c>
    </row>
    <row r="60" spans="1:6" ht="14.25" customHeight="1">
      <c r="A60" s="206" t="s">
        <v>58</v>
      </c>
      <c r="B60" s="130"/>
      <c r="C60" s="130"/>
      <c r="D60" s="130"/>
      <c r="E60" s="130"/>
      <c r="F60" s="131"/>
    </row>
    <row r="61" spans="1:6" ht="5.25" customHeight="1">
      <c r="A61" s="206"/>
      <c r="B61" s="130"/>
      <c r="C61" s="130"/>
      <c r="D61" s="130"/>
      <c r="E61" s="130"/>
      <c r="F61" s="131"/>
    </row>
    <row r="62" spans="1:6" ht="13.5">
      <c r="A62" s="207" t="s">
        <v>237</v>
      </c>
      <c r="B62" s="130"/>
      <c r="C62" s="130"/>
      <c r="D62" s="130"/>
      <c r="E62" s="130"/>
      <c r="F62" s="131"/>
    </row>
    <row r="63" spans="1:6" ht="4.5" customHeight="1">
      <c r="A63" s="215"/>
      <c r="B63" s="130"/>
      <c r="C63" s="130"/>
      <c r="D63" s="130"/>
      <c r="E63" s="130"/>
      <c r="F63" s="131"/>
    </row>
    <row r="64" spans="1:6" ht="13.5">
      <c r="A64" s="208" t="s">
        <v>77</v>
      </c>
      <c r="B64" s="130">
        <v>4.4</v>
      </c>
      <c r="C64" s="130">
        <v>4.5</v>
      </c>
      <c r="D64" s="130">
        <v>5.3</v>
      </c>
      <c r="E64" s="130">
        <v>5.4</v>
      </c>
      <c r="F64" s="132">
        <v>4.9</v>
      </c>
    </row>
    <row r="65" spans="1:6" ht="13.5">
      <c r="A65" s="211" t="s">
        <v>139</v>
      </c>
      <c r="B65" s="130"/>
      <c r="C65" s="130"/>
      <c r="D65" s="130"/>
      <c r="E65" s="130"/>
      <c r="F65" s="131"/>
    </row>
    <row r="66" spans="1:6" ht="8.25" customHeight="1">
      <c r="A66" s="205"/>
      <c r="B66" s="130"/>
      <c r="C66" s="130"/>
      <c r="D66" s="130"/>
      <c r="E66" s="130"/>
      <c r="F66" s="131"/>
    </row>
    <row r="67" spans="1:6" ht="13.5">
      <c r="A67" s="202" t="s">
        <v>59</v>
      </c>
      <c r="B67" s="130">
        <v>3.1</v>
      </c>
      <c r="C67" s="130">
        <v>4</v>
      </c>
      <c r="D67" s="130">
        <v>3.3</v>
      </c>
      <c r="E67" s="130">
        <v>3.5</v>
      </c>
      <c r="F67" s="132">
        <v>3.5</v>
      </c>
    </row>
    <row r="68" spans="1:6" ht="13.5">
      <c r="A68" s="206" t="s">
        <v>60</v>
      </c>
      <c r="B68" s="130"/>
      <c r="C68" s="130"/>
      <c r="D68" s="130"/>
      <c r="E68" s="130"/>
      <c r="F68" s="131"/>
    </row>
    <row r="70" spans="2:6" ht="13.5">
      <c r="B70" s="102"/>
      <c r="C70" s="102"/>
      <c r="D70" s="102"/>
      <c r="E70" s="102"/>
      <c r="F70" s="102"/>
    </row>
  </sheetData>
  <sheetProtection/>
  <mergeCells count="7">
    <mergeCell ref="B4:E4"/>
    <mergeCell ref="B5:E5"/>
    <mergeCell ref="B8:F8"/>
    <mergeCell ref="B6:B7"/>
    <mergeCell ref="C6:C7"/>
    <mergeCell ref="D6:D7"/>
    <mergeCell ref="E6:E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92" r:id="rId1"/>
  <headerFooter scaleWithDoc="0">
    <oddFooter>&amp;C31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A4" sqref="A4"/>
    </sheetView>
  </sheetViews>
  <sheetFormatPr defaultColWidth="9.140625" defaultRowHeight="12.75"/>
  <cols>
    <col min="1" max="1" width="40.00390625" style="139" customWidth="1"/>
    <col min="2" max="2" width="8.57421875" style="139" customWidth="1"/>
    <col min="3" max="3" width="8.7109375" style="139" customWidth="1"/>
    <col min="4" max="4" width="8.8515625" style="139" customWidth="1"/>
    <col min="5" max="5" width="10.140625" style="139" customWidth="1"/>
    <col min="6" max="6" width="10.28125" style="139" customWidth="1"/>
    <col min="7" max="7" width="9.28125" style="139" customWidth="1"/>
    <col min="8" max="10" width="9.140625" style="139" customWidth="1"/>
    <col min="11" max="11" width="11.421875" style="139" bestFit="1" customWidth="1"/>
    <col min="12" max="12" width="10.57421875" style="139" bestFit="1" customWidth="1"/>
    <col min="13" max="16384" width="9.140625" style="139" customWidth="1"/>
  </cols>
  <sheetData>
    <row r="1" ht="13.5">
      <c r="A1" s="143" t="s">
        <v>295</v>
      </c>
    </row>
    <row r="2" ht="13.5">
      <c r="A2" s="143" t="s">
        <v>315</v>
      </c>
    </row>
    <row r="3" ht="15.75" customHeight="1">
      <c r="A3" s="144" t="s">
        <v>316</v>
      </c>
    </row>
    <row r="4" ht="16.5" customHeight="1">
      <c r="A4" s="144" t="s">
        <v>181</v>
      </c>
    </row>
    <row r="5" ht="5.25" customHeight="1">
      <c r="A5" s="144"/>
    </row>
    <row r="6" spans="1:7" ht="15.75" customHeight="1">
      <c r="A6" s="146"/>
      <c r="B6" s="201"/>
      <c r="C6" s="437" t="s">
        <v>0</v>
      </c>
      <c r="D6" s="439"/>
      <c r="E6" s="424" t="s">
        <v>183</v>
      </c>
      <c r="F6" s="428"/>
      <c r="G6" s="428"/>
    </row>
    <row r="7" spans="1:7" ht="13.5">
      <c r="A7" s="177" t="s">
        <v>1</v>
      </c>
      <c r="B7" s="178" t="s">
        <v>5</v>
      </c>
      <c r="C7" s="440" t="s">
        <v>44</v>
      </c>
      <c r="D7" s="442"/>
      <c r="E7" s="426" t="s">
        <v>184</v>
      </c>
      <c r="F7" s="429"/>
      <c r="G7" s="429"/>
    </row>
    <row r="8" spans="1:7" ht="27">
      <c r="A8" s="179" t="s">
        <v>29</v>
      </c>
      <c r="B8" s="180" t="s">
        <v>47</v>
      </c>
      <c r="C8" s="178" t="s">
        <v>2</v>
      </c>
      <c r="D8" s="178" t="s">
        <v>3</v>
      </c>
      <c r="E8" s="80" t="s">
        <v>187</v>
      </c>
      <c r="F8" s="81" t="s">
        <v>190</v>
      </c>
      <c r="G8" s="82" t="s">
        <v>188</v>
      </c>
    </row>
    <row r="9" spans="2:7" ht="25.5" customHeight="1">
      <c r="B9" s="180"/>
      <c r="C9" s="334" t="s">
        <v>46</v>
      </c>
      <c r="D9" s="334" t="s">
        <v>45</v>
      </c>
      <c r="E9" s="84" t="s">
        <v>186</v>
      </c>
      <c r="F9" s="85" t="s">
        <v>189</v>
      </c>
      <c r="G9" s="86" t="s">
        <v>185</v>
      </c>
    </row>
    <row r="10" spans="1:7" ht="15.75" customHeight="1">
      <c r="A10" s="148"/>
      <c r="B10" s="260"/>
      <c r="C10" s="445" t="s">
        <v>224</v>
      </c>
      <c r="D10" s="446"/>
      <c r="E10" s="446"/>
      <c r="F10" s="446"/>
      <c r="G10" s="153"/>
    </row>
    <row r="11" spans="1:7" ht="2.25" customHeight="1">
      <c r="A11" s="146"/>
      <c r="B11" s="175"/>
      <c r="C11" s="250"/>
      <c r="D11" s="250"/>
      <c r="E11" s="250"/>
      <c r="F11" s="250"/>
      <c r="G11" s="186"/>
    </row>
    <row r="12" spans="1:7" ht="3" customHeight="1">
      <c r="A12" s="141"/>
      <c r="B12" s="174"/>
      <c r="C12" s="174"/>
      <c r="D12" s="174"/>
      <c r="E12" s="174"/>
      <c r="F12" s="174"/>
      <c r="G12" s="142"/>
    </row>
    <row r="13" spans="1:10" ht="13.5">
      <c r="A13" s="222" t="s">
        <v>4</v>
      </c>
      <c r="B13" s="127">
        <v>54.4</v>
      </c>
      <c r="C13" s="127">
        <v>6.6</v>
      </c>
      <c r="D13" s="127">
        <v>47.8</v>
      </c>
      <c r="E13" s="127">
        <v>26.7</v>
      </c>
      <c r="F13" s="127">
        <v>13.1</v>
      </c>
      <c r="G13" s="126">
        <v>14.6</v>
      </c>
      <c r="I13" s="132"/>
      <c r="J13" s="132"/>
    </row>
    <row r="14" spans="1:10" ht="13.5">
      <c r="A14" s="188" t="s">
        <v>33</v>
      </c>
      <c r="B14" s="130"/>
      <c r="C14" s="130"/>
      <c r="D14" s="130"/>
      <c r="E14" s="130"/>
      <c r="F14" s="130"/>
      <c r="G14" s="131"/>
      <c r="I14" s="132"/>
      <c r="J14" s="132"/>
    </row>
    <row r="15" spans="1:10" ht="3.75" customHeight="1">
      <c r="A15" s="138"/>
      <c r="B15" s="130"/>
      <c r="C15" s="130"/>
      <c r="D15" s="130"/>
      <c r="E15" s="130"/>
      <c r="F15" s="130"/>
      <c r="G15" s="131"/>
      <c r="I15" s="132"/>
      <c r="J15" s="132"/>
    </row>
    <row r="16" spans="1:10" ht="27">
      <c r="A16" s="222" t="s">
        <v>48</v>
      </c>
      <c r="B16" s="130">
        <v>2.1</v>
      </c>
      <c r="C16" s="130">
        <v>0.4</v>
      </c>
      <c r="D16" s="130">
        <v>1.7</v>
      </c>
      <c r="E16" s="130">
        <v>1.4</v>
      </c>
      <c r="F16" s="130">
        <v>0.4</v>
      </c>
      <c r="G16" s="132">
        <v>0.3</v>
      </c>
      <c r="I16" s="132"/>
      <c r="J16" s="132"/>
    </row>
    <row r="17" spans="1:10" ht="13.5">
      <c r="A17" s="214" t="s">
        <v>137</v>
      </c>
      <c r="B17" s="130"/>
      <c r="C17" s="130"/>
      <c r="D17" s="130"/>
      <c r="E17" s="130"/>
      <c r="F17" s="130"/>
      <c r="G17" s="131"/>
      <c r="I17" s="132"/>
      <c r="J17" s="132"/>
    </row>
    <row r="18" spans="1:10" ht="3.75" customHeight="1">
      <c r="A18" s="138"/>
      <c r="B18" s="130"/>
      <c r="C18" s="130"/>
      <c r="D18" s="130"/>
      <c r="E18" s="130"/>
      <c r="F18" s="130"/>
      <c r="G18" s="131"/>
      <c r="I18" s="132"/>
      <c r="J18" s="132"/>
    </row>
    <row r="19" spans="1:10" ht="13.5">
      <c r="A19" s="222" t="s">
        <v>49</v>
      </c>
      <c r="B19" s="130">
        <v>11.7</v>
      </c>
      <c r="C19" s="130">
        <v>2.8</v>
      </c>
      <c r="D19" s="130">
        <v>8.9</v>
      </c>
      <c r="E19" s="130">
        <v>8.6</v>
      </c>
      <c r="F19" s="130">
        <v>1.9</v>
      </c>
      <c r="G19" s="132">
        <v>1.2</v>
      </c>
      <c r="I19" s="132"/>
      <c r="J19" s="132"/>
    </row>
    <row r="20" spans="1:10" ht="13.5">
      <c r="A20" s="169" t="s">
        <v>50</v>
      </c>
      <c r="B20" s="130"/>
      <c r="C20" s="130"/>
      <c r="D20" s="130"/>
      <c r="E20" s="130"/>
      <c r="F20" s="130"/>
      <c r="G20" s="131"/>
      <c r="I20" s="132"/>
      <c r="J20" s="132"/>
    </row>
    <row r="21" spans="1:10" ht="3" customHeight="1">
      <c r="A21" s="169"/>
      <c r="B21" s="130"/>
      <c r="C21" s="130"/>
      <c r="D21" s="130"/>
      <c r="E21" s="130"/>
      <c r="F21" s="130"/>
      <c r="G21" s="131"/>
      <c r="I21" s="132"/>
      <c r="J21" s="132"/>
    </row>
    <row r="22" spans="1:10" ht="13.5">
      <c r="A22" s="223" t="s">
        <v>237</v>
      </c>
      <c r="B22" s="130"/>
      <c r="C22" s="130"/>
      <c r="D22" s="130"/>
      <c r="E22" s="130"/>
      <c r="F22" s="130"/>
      <c r="G22" s="131"/>
      <c r="I22" s="132"/>
      <c r="J22" s="132"/>
    </row>
    <row r="23" spans="1:10" ht="4.5" customHeight="1">
      <c r="A23" s="223"/>
      <c r="B23" s="130"/>
      <c r="C23" s="130"/>
      <c r="D23" s="130"/>
      <c r="E23" s="130"/>
      <c r="F23" s="130"/>
      <c r="G23" s="131"/>
      <c r="I23" s="132"/>
      <c r="J23" s="132"/>
    </row>
    <row r="24" spans="1:10" ht="27">
      <c r="A24" s="224" t="s">
        <v>152</v>
      </c>
      <c r="B24" s="130">
        <v>4.1</v>
      </c>
      <c r="C24" s="130">
        <v>0.8</v>
      </c>
      <c r="D24" s="130">
        <v>3.3</v>
      </c>
      <c r="E24" s="130">
        <v>3.4</v>
      </c>
      <c r="F24" s="130">
        <v>0.4</v>
      </c>
      <c r="G24" s="132">
        <v>0.3</v>
      </c>
      <c r="I24" s="132"/>
      <c r="J24" s="132"/>
    </row>
    <row r="25" spans="1:10" ht="13.5">
      <c r="A25" s="212" t="s">
        <v>130</v>
      </c>
      <c r="B25" s="130"/>
      <c r="C25" s="130"/>
      <c r="D25" s="130"/>
      <c r="E25" s="130"/>
      <c r="F25" s="130"/>
      <c r="G25" s="131"/>
      <c r="I25" s="132"/>
      <c r="J25" s="132"/>
    </row>
    <row r="26" spans="1:10" ht="3.75" customHeight="1">
      <c r="A26" s="138"/>
      <c r="B26" s="130"/>
      <c r="C26" s="130"/>
      <c r="D26" s="130"/>
      <c r="E26" s="130"/>
      <c r="F26" s="130"/>
      <c r="G26" s="131"/>
      <c r="I26" s="132"/>
      <c r="J26" s="132"/>
    </row>
    <row r="27" spans="1:10" ht="13.5">
      <c r="A27" s="222" t="s">
        <v>51</v>
      </c>
      <c r="B27" s="130">
        <v>4.8</v>
      </c>
      <c r="C27" s="130">
        <v>1.4</v>
      </c>
      <c r="D27" s="130">
        <v>3.4</v>
      </c>
      <c r="E27" s="130">
        <v>3</v>
      </c>
      <c r="F27" s="130">
        <v>0.9</v>
      </c>
      <c r="G27" s="132">
        <v>0.9</v>
      </c>
      <c r="I27" s="132"/>
      <c r="J27" s="132"/>
    </row>
    <row r="28" spans="1:10" ht="13.5">
      <c r="A28" s="169" t="s">
        <v>52</v>
      </c>
      <c r="B28" s="130"/>
      <c r="C28" s="130"/>
      <c r="D28" s="130"/>
      <c r="E28" s="130"/>
      <c r="F28" s="130"/>
      <c r="G28" s="131"/>
      <c r="I28" s="132"/>
      <c r="J28" s="132"/>
    </row>
    <row r="29" spans="1:10" ht="4.5" customHeight="1">
      <c r="A29" s="169"/>
      <c r="B29" s="130"/>
      <c r="C29" s="130"/>
      <c r="D29" s="130"/>
      <c r="E29" s="130"/>
      <c r="F29" s="130"/>
      <c r="G29" s="131"/>
      <c r="I29" s="132"/>
      <c r="J29" s="132"/>
    </row>
    <row r="30" spans="1:10" ht="13.5">
      <c r="A30" s="223" t="s">
        <v>237</v>
      </c>
      <c r="B30" s="130"/>
      <c r="C30" s="130"/>
      <c r="D30" s="130"/>
      <c r="E30" s="130"/>
      <c r="F30" s="130"/>
      <c r="G30" s="131"/>
      <c r="I30" s="132"/>
      <c r="J30" s="132"/>
    </row>
    <row r="31" spans="1:10" ht="3.75" customHeight="1">
      <c r="A31" s="226"/>
      <c r="B31" s="130"/>
      <c r="C31" s="130"/>
      <c r="D31" s="130"/>
      <c r="E31" s="130"/>
      <c r="F31" s="130"/>
      <c r="G31" s="131"/>
      <c r="I31" s="132"/>
      <c r="J31" s="132"/>
    </row>
    <row r="32" spans="1:10" ht="27">
      <c r="A32" s="224" t="s">
        <v>168</v>
      </c>
      <c r="B32" s="130">
        <v>2.5</v>
      </c>
      <c r="C32" s="130">
        <v>0.7</v>
      </c>
      <c r="D32" s="130">
        <v>1.8</v>
      </c>
      <c r="E32" s="130">
        <v>1.6</v>
      </c>
      <c r="F32" s="130">
        <v>0.4</v>
      </c>
      <c r="G32" s="132">
        <v>0.5</v>
      </c>
      <c r="I32" s="132"/>
      <c r="J32" s="132"/>
    </row>
    <row r="33" spans="1:10" ht="27">
      <c r="A33" s="225" t="s">
        <v>134</v>
      </c>
      <c r="B33" s="130"/>
      <c r="C33" s="130"/>
      <c r="D33" s="130"/>
      <c r="E33" s="130"/>
      <c r="F33" s="130"/>
      <c r="G33" s="131"/>
      <c r="I33" s="132"/>
      <c r="J33" s="132"/>
    </row>
    <row r="34" spans="1:10" ht="3.75" customHeight="1">
      <c r="A34" s="169"/>
      <c r="B34" s="130"/>
      <c r="C34" s="130"/>
      <c r="D34" s="130"/>
      <c r="E34" s="130"/>
      <c r="F34" s="130"/>
      <c r="G34" s="131"/>
      <c r="I34" s="132"/>
      <c r="J34" s="132"/>
    </row>
    <row r="35" spans="1:10" ht="13.5">
      <c r="A35" s="222" t="s">
        <v>53</v>
      </c>
      <c r="B35" s="130">
        <v>6</v>
      </c>
      <c r="C35" s="130">
        <v>0.8</v>
      </c>
      <c r="D35" s="130">
        <v>5.2</v>
      </c>
      <c r="E35" s="130">
        <v>2.8</v>
      </c>
      <c r="F35" s="130">
        <v>1.2</v>
      </c>
      <c r="G35" s="132">
        <v>2</v>
      </c>
      <c r="I35" s="132"/>
      <c r="J35" s="132"/>
    </row>
    <row r="36" spans="1:10" ht="13.5">
      <c r="A36" s="214" t="s">
        <v>138</v>
      </c>
      <c r="B36" s="130"/>
      <c r="C36" s="130"/>
      <c r="D36" s="130"/>
      <c r="E36" s="130"/>
      <c r="F36" s="130"/>
      <c r="G36" s="131"/>
      <c r="I36" s="132"/>
      <c r="J36" s="132"/>
    </row>
    <row r="37" spans="1:10" ht="4.5" customHeight="1">
      <c r="A37" s="169"/>
      <c r="B37" s="130"/>
      <c r="C37" s="130"/>
      <c r="D37" s="130"/>
      <c r="E37" s="130"/>
      <c r="F37" s="130"/>
      <c r="G37" s="131"/>
      <c r="I37" s="132"/>
      <c r="J37" s="132"/>
    </row>
    <row r="38" spans="1:10" ht="13.5">
      <c r="A38" s="223" t="s">
        <v>237</v>
      </c>
      <c r="B38" s="130"/>
      <c r="C38" s="130"/>
      <c r="D38" s="130"/>
      <c r="E38" s="130"/>
      <c r="F38" s="130"/>
      <c r="G38" s="131"/>
      <c r="I38" s="132"/>
      <c r="J38" s="132"/>
    </row>
    <row r="39" spans="1:10" ht="3.75" customHeight="1">
      <c r="A39" s="223"/>
      <c r="B39" s="130"/>
      <c r="C39" s="130"/>
      <c r="D39" s="130"/>
      <c r="E39" s="130"/>
      <c r="F39" s="130"/>
      <c r="G39" s="131"/>
      <c r="I39" s="132"/>
      <c r="J39" s="132"/>
    </row>
    <row r="40" spans="1:10" ht="13.5" customHeight="1">
      <c r="A40" s="224" t="s">
        <v>124</v>
      </c>
      <c r="B40" s="130">
        <v>2.9</v>
      </c>
      <c r="C40" s="130">
        <v>0.1</v>
      </c>
      <c r="D40" s="130">
        <v>2.8</v>
      </c>
      <c r="E40" s="130">
        <v>1.3</v>
      </c>
      <c r="F40" s="130">
        <v>0.5</v>
      </c>
      <c r="G40" s="132">
        <v>1.1</v>
      </c>
      <c r="I40" s="132"/>
      <c r="J40" s="132"/>
    </row>
    <row r="41" spans="1:10" ht="13.5">
      <c r="A41" s="212" t="s">
        <v>131</v>
      </c>
      <c r="B41" s="130"/>
      <c r="C41" s="130"/>
      <c r="D41" s="130"/>
      <c r="E41" s="130"/>
      <c r="F41" s="130"/>
      <c r="G41" s="131"/>
      <c r="I41" s="132"/>
      <c r="J41" s="132"/>
    </row>
    <row r="42" spans="1:10" ht="4.5" customHeight="1">
      <c r="A42" s="169"/>
      <c r="B42" s="130"/>
      <c r="C42" s="130"/>
      <c r="D42" s="130"/>
      <c r="E42" s="130"/>
      <c r="F42" s="130"/>
      <c r="G42" s="131"/>
      <c r="I42" s="132"/>
      <c r="J42" s="132"/>
    </row>
    <row r="43" spans="1:10" ht="13.5">
      <c r="A43" s="222" t="s">
        <v>127</v>
      </c>
      <c r="B43" s="130">
        <v>6.6</v>
      </c>
      <c r="C43" s="130">
        <v>0.2</v>
      </c>
      <c r="D43" s="130">
        <v>6.4</v>
      </c>
      <c r="E43" s="130">
        <v>2</v>
      </c>
      <c r="F43" s="130">
        <v>2.2</v>
      </c>
      <c r="G43" s="132">
        <v>2.4</v>
      </c>
      <c r="I43" s="132"/>
      <c r="J43" s="132"/>
    </row>
    <row r="44" spans="1:10" ht="13.5">
      <c r="A44" s="214" t="s">
        <v>135</v>
      </c>
      <c r="B44" s="130"/>
      <c r="C44" s="130"/>
      <c r="D44" s="130"/>
      <c r="E44" s="130"/>
      <c r="F44" s="130"/>
      <c r="G44" s="131"/>
      <c r="I44" s="132"/>
      <c r="J44" s="132"/>
    </row>
    <row r="45" spans="1:10" ht="0.75" customHeight="1">
      <c r="A45" s="169"/>
      <c r="B45" s="130"/>
      <c r="C45" s="130"/>
      <c r="D45" s="130"/>
      <c r="E45" s="130"/>
      <c r="F45" s="130"/>
      <c r="G45" s="131"/>
      <c r="I45" s="132"/>
      <c r="J45" s="132"/>
    </row>
    <row r="46" spans="1:10" ht="13.5">
      <c r="A46" s="223" t="s">
        <v>237</v>
      </c>
      <c r="B46" s="130"/>
      <c r="C46" s="130"/>
      <c r="D46" s="130"/>
      <c r="E46" s="130"/>
      <c r="F46" s="130"/>
      <c r="G46" s="131"/>
      <c r="I46" s="132"/>
      <c r="J46" s="132"/>
    </row>
    <row r="47" spans="1:10" ht="3" customHeight="1">
      <c r="A47" s="138"/>
      <c r="B47" s="130"/>
      <c r="C47" s="130"/>
      <c r="D47" s="130"/>
      <c r="E47" s="130"/>
      <c r="F47" s="130"/>
      <c r="G47" s="131"/>
      <c r="I47" s="132"/>
      <c r="J47" s="132"/>
    </row>
    <row r="48" spans="1:10" ht="13.5">
      <c r="A48" s="222" t="s">
        <v>128</v>
      </c>
      <c r="B48" s="130">
        <v>4.3</v>
      </c>
      <c r="C48" s="130">
        <v>0</v>
      </c>
      <c r="D48" s="130">
        <v>4.3</v>
      </c>
      <c r="E48" s="130">
        <v>1.4</v>
      </c>
      <c r="F48" s="130">
        <v>1.3</v>
      </c>
      <c r="G48" s="132">
        <v>1.6</v>
      </c>
      <c r="I48" s="132"/>
      <c r="J48" s="132"/>
    </row>
    <row r="49" spans="1:10" ht="15.75" customHeight="1">
      <c r="A49" s="212" t="s">
        <v>132</v>
      </c>
      <c r="B49" s="130"/>
      <c r="C49" s="130"/>
      <c r="D49" s="130"/>
      <c r="E49" s="130"/>
      <c r="F49" s="130"/>
      <c r="G49" s="131"/>
      <c r="I49" s="132"/>
      <c r="J49" s="132"/>
    </row>
    <row r="50" spans="1:10" ht="3" customHeight="1">
      <c r="A50" s="138"/>
      <c r="B50" s="130"/>
      <c r="C50" s="130"/>
      <c r="D50" s="130"/>
      <c r="E50" s="130"/>
      <c r="F50" s="130"/>
      <c r="G50" s="131"/>
      <c r="I50" s="132"/>
      <c r="J50" s="132"/>
    </row>
    <row r="51" spans="1:10" ht="13.5">
      <c r="A51" s="222" t="s">
        <v>54</v>
      </c>
      <c r="B51" s="130">
        <v>0.1</v>
      </c>
      <c r="C51" s="130">
        <v>0</v>
      </c>
      <c r="D51" s="130">
        <v>0.1</v>
      </c>
      <c r="E51" s="130">
        <v>0</v>
      </c>
      <c r="F51" s="130">
        <v>0</v>
      </c>
      <c r="G51" s="132">
        <v>0.1</v>
      </c>
      <c r="I51" s="132"/>
      <c r="J51" s="132"/>
    </row>
    <row r="52" spans="1:10" ht="27" customHeight="1">
      <c r="A52" s="214" t="s">
        <v>136</v>
      </c>
      <c r="B52" s="130"/>
      <c r="C52" s="130"/>
      <c r="D52" s="130"/>
      <c r="E52" s="130"/>
      <c r="F52" s="130"/>
      <c r="G52" s="131"/>
      <c r="I52" s="132"/>
      <c r="J52" s="132"/>
    </row>
    <row r="53" spans="1:10" ht="4.5" customHeight="1">
      <c r="A53" s="138"/>
      <c r="B53" s="130"/>
      <c r="C53" s="130"/>
      <c r="D53" s="130"/>
      <c r="E53" s="130"/>
      <c r="F53" s="130"/>
      <c r="G53" s="131"/>
      <c r="I53" s="132"/>
      <c r="J53" s="132"/>
    </row>
    <row r="54" spans="1:10" ht="13.5">
      <c r="A54" s="222" t="s">
        <v>55</v>
      </c>
      <c r="B54" s="130">
        <v>11.2</v>
      </c>
      <c r="C54" s="130">
        <v>0.2</v>
      </c>
      <c r="D54" s="130">
        <v>11</v>
      </c>
      <c r="E54" s="130">
        <v>4.4</v>
      </c>
      <c r="F54" s="130">
        <v>2.6</v>
      </c>
      <c r="G54" s="132">
        <v>4.2</v>
      </c>
      <c r="I54" s="132"/>
      <c r="J54" s="132"/>
    </row>
    <row r="55" spans="1:10" ht="15" customHeight="1">
      <c r="A55" s="169" t="s">
        <v>56</v>
      </c>
      <c r="B55" s="130"/>
      <c r="C55" s="130"/>
      <c r="D55" s="130"/>
      <c r="E55" s="130"/>
      <c r="F55" s="130"/>
      <c r="G55" s="131"/>
      <c r="I55" s="132"/>
      <c r="J55" s="132"/>
    </row>
    <row r="56" spans="1:10" ht="3.75" customHeight="1">
      <c r="A56" s="169"/>
      <c r="B56" s="130"/>
      <c r="C56" s="130"/>
      <c r="D56" s="130"/>
      <c r="E56" s="130"/>
      <c r="F56" s="130"/>
      <c r="G56" s="131"/>
      <c r="I56" s="132"/>
      <c r="J56" s="132"/>
    </row>
    <row r="57" spans="1:10" ht="13.5">
      <c r="A57" s="223" t="s">
        <v>237</v>
      </c>
      <c r="B57" s="130"/>
      <c r="C57" s="130"/>
      <c r="D57" s="130"/>
      <c r="E57" s="130"/>
      <c r="F57" s="130"/>
      <c r="G57" s="131"/>
      <c r="I57" s="132"/>
      <c r="J57" s="132"/>
    </row>
    <row r="58" spans="1:10" ht="1.5" customHeight="1">
      <c r="A58" s="169"/>
      <c r="B58" s="130"/>
      <c r="C58" s="130"/>
      <c r="D58" s="130"/>
      <c r="E58" s="130"/>
      <c r="F58" s="130"/>
      <c r="G58" s="131"/>
      <c r="I58" s="132"/>
      <c r="J58" s="132"/>
    </row>
    <row r="59" spans="1:10" ht="27">
      <c r="A59" s="224" t="s">
        <v>238</v>
      </c>
      <c r="B59" s="130">
        <v>3.4</v>
      </c>
      <c r="C59" s="130">
        <v>0.1</v>
      </c>
      <c r="D59" s="130">
        <v>3.3</v>
      </c>
      <c r="E59" s="130">
        <v>1.8</v>
      </c>
      <c r="F59" s="130">
        <v>0.7</v>
      </c>
      <c r="G59" s="132">
        <v>0.9</v>
      </c>
      <c r="I59" s="132"/>
      <c r="J59" s="132"/>
    </row>
    <row r="60" spans="1:10" ht="13.5">
      <c r="A60" s="212" t="s">
        <v>133</v>
      </c>
      <c r="B60" s="130"/>
      <c r="C60" s="130"/>
      <c r="D60" s="130"/>
      <c r="E60" s="130"/>
      <c r="F60" s="130"/>
      <c r="G60" s="131"/>
      <c r="I60" s="132"/>
      <c r="J60" s="132"/>
    </row>
    <row r="61" spans="1:10" ht="4.5" customHeight="1">
      <c r="A61" s="212"/>
      <c r="B61" s="130"/>
      <c r="C61" s="130"/>
      <c r="D61" s="130"/>
      <c r="E61" s="130"/>
      <c r="F61" s="130"/>
      <c r="G61" s="131"/>
      <c r="I61" s="132"/>
      <c r="J61" s="132"/>
    </row>
    <row r="62" spans="1:10" ht="13.5">
      <c r="A62" s="222" t="s">
        <v>57</v>
      </c>
      <c r="B62" s="130">
        <v>8.4</v>
      </c>
      <c r="C62" s="130">
        <v>0.4</v>
      </c>
      <c r="D62" s="130">
        <v>8</v>
      </c>
      <c r="E62" s="130">
        <v>3.2</v>
      </c>
      <c r="F62" s="130">
        <v>2.4</v>
      </c>
      <c r="G62" s="132">
        <v>2.8</v>
      </c>
      <c r="I62" s="132"/>
      <c r="J62" s="132"/>
    </row>
    <row r="63" spans="1:10" ht="13.5">
      <c r="A63" s="169" t="s">
        <v>58</v>
      </c>
      <c r="B63" s="130"/>
      <c r="C63" s="130"/>
      <c r="D63" s="130"/>
      <c r="E63" s="130"/>
      <c r="F63" s="130"/>
      <c r="G63" s="131"/>
      <c r="I63" s="132"/>
      <c r="J63" s="132"/>
    </row>
    <row r="64" spans="1:10" ht="2.25" customHeight="1">
      <c r="A64" s="169"/>
      <c r="B64" s="130"/>
      <c r="C64" s="130"/>
      <c r="D64" s="130"/>
      <c r="E64" s="130"/>
      <c r="F64" s="130"/>
      <c r="G64" s="131"/>
      <c r="I64" s="132"/>
      <c r="J64" s="132"/>
    </row>
    <row r="65" spans="1:10" ht="13.5">
      <c r="A65" s="223" t="s">
        <v>237</v>
      </c>
      <c r="B65" s="130"/>
      <c r="C65" s="130"/>
      <c r="D65" s="130"/>
      <c r="E65" s="130"/>
      <c r="F65" s="130"/>
      <c r="G65" s="131"/>
      <c r="I65" s="132"/>
      <c r="J65" s="132"/>
    </row>
    <row r="66" spans="1:10" ht="3" customHeight="1">
      <c r="A66" s="226"/>
      <c r="B66" s="130"/>
      <c r="C66" s="130"/>
      <c r="D66" s="130"/>
      <c r="E66" s="130"/>
      <c r="F66" s="130"/>
      <c r="G66" s="131"/>
      <c r="I66" s="132"/>
      <c r="J66" s="132"/>
    </row>
    <row r="67" spans="1:10" ht="13.5">
      <c r="A67" s="224" t="s">
        <v>77</v>
      </c>
      <c r="B67" s="130">
        <v>5.4</v>
      </c>
      <c r="C67" s="130">
        <v>0.3</v>
      </c>
      <c r="D67" s="130">
        <v>5.1</v>
      </c>
      <c r="E67" s="130">
        <v>1.4</v>
      </c>
      <c r="F67" s="130">
        <v>1.8</v>
      </c>
      <c r="G67" s="132">
        <v>2.2</v>
      </c>
      <c r="I67" s="132"/>
      <c r="J67" s="132"/>
    </row>
    <row r="68" spans="1:10" ht="13.5">
      <c r="A68" s="225" t="s">
        <v>139</v>
      </c>
      <c r="B68" s="130"/>
      <c r="C68" s="130"/>
      <c r="D68" s="130"/>
      <c r="E68" s="130"/>
      <c r="F68" s="130"/>
      <c r="G68" s="131"/>
      <c r="I68" s="132"/>
      <c r="J68" s="132"/>
    </row>
    <row r="69" spans="1:10" ht="3" customHeight="1">
      <c r="A69" s="138"/>
      <c r="B69" s="130"/>
      <c r="C69" s="130"/>
      <c r="D69" s="130"/>
      <c r="E69" s="130"/>
      <c r="F69" s="130"/>
      <c r="G69" s="131"/>
      <c r="I69" s="132"/>
      <c r="J69" s="132"/>
    </row>
    <row r="70" spans="1:10" ht="13.5">
      <c r="A70" s="222" t="s">
        <v>59</v>
      </c>
      <c r="B70" s="130">
        <v>3.5</v>
      </c>
      <c r="C70" s="130">
        <v>0.4</v>
      </c>
      <c r="D70" s="130">
        <v>3.1</v>
      </c>
      <c r="E70" s="130">
        <v>1.3</v>
      </c>
      <c r="F70" s="130">
        <v>1.5</v>
      </c>
      <c r="G70" s="132">
        <v>0.7</v>
      </c>
      <c r="I70" s="132"/>
      <c r="J70" s="132"/>
    </row>
    <row r="71" spans="1:10" ht="13.5">
      <c r="A71" s="169" t="s">
        <v>60</v>
      </c>
      <c r="B71" s="130"/>
      <c r="C71" s="130"/>
      <c r="D71" s="130"/>
      <c r="E71" s="130"/>
      <c r="F71" s="130"/>
      <c r="G71" s="131"/>
      <c r="I71" s="132"/>
      <c r="J71" s="132"/>
    </row>
    <row r="72" spans="9:10" ht="13.5">
      <c r="I72" s="132"/>
      <c r="J72" s="132"/>
    </row>
    <row r="73" spans="2:10" ht="13.5">
      <c r="B73" s="132"/>
      <c r="C73" s="132"/>
      <c r="D73" s="132"/>
      <c r="E73" s="132"/>
      <c r="F73" s="132"/>
      <c r="G73" s="132"/>
      <c r="I73" s="132"/>
      <c r="J73" s="132"/>
    </row>
  </sheetData>
  <sheetProtection/>
  <mergeCells count="5">
    <mergeCell ref="C10:F10"/>
    <mergeCell ref="C7:D7"/>
    <mergeCell ref="C6:D6"/>
    <mergeCell ref="E6:G6"/>
    <mergeCell ref="E7:G7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portrait" paperSize="9" scale="90" r:id="rId1"/>
  <headerFooter scaleWithDoc="0">
    <oddFooter>&amp;C32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35"/>
  <sheetViews>
    <sheetView workbookViewId="0" topLeftCell="A1">
      <selection activeCell="A2" sqref="A2"/>
    </sheetView>
  </sheetViews>
  <sheetFormatPr defaultColWidth="9.140625" defaultRowHeight="12.75"/>
  <cols>
    <col min="1" max="1" width="32.421875" style="46" customWidth="1"/>
    <col min="2" max="2" width="8.421875" style="46" customWidth="1"/>
    <col min="3" max="3" width="9.421875" style="46" customWidth="1"/>
    <col min="4" max="4" width="8.8515625" style="46" customWidth="1"/>
    <col min="5" max="5" width="10.28125" style="46" customWidth="1"/>
    <col min="6" max="6" width="11.7109375" style="46" customWidth="1"/>
    <col min="7" max="7" width="10.57421875" style="46" customWidth="1"/>
    <col min="8" max="8" width="10.7109375" style="46" customWidth="1"/>
    <col min="9" max="16384" width="9.140625" style="46" customWidth="1"/>
  </cols>
  <sheetData>
    <row r="1" spans="1:8" ht="13.5">
      <c r="A1" s="59" t="s">
        <v>296</v>
      </c>
      <c r="B1" s="65"/>
      <c r="C1" s="65"/>
      <c r="D1" s="65"/>
      <c r="E1" s="65"/>
      <c r="F1" s="65"/>
      <c r="G1" s="65"/>
      <c r="H1" s="65"/>
    </row>
    <row r="2" spans="1:8" ht="13.5">
      <c r="A2" s="62" t="s">
        <v>317</v>
      </c>
      <c r="B2" s="65"/>
      <c r="C2" s="65"/>
      <c r="D2" s="65"/>
      <c r="E2" s="65"/>
      <c r="F2" s="65"/>
      <c r="G2" s="65"/>
      <c r="H2" s="65"/>
    </row>
    <row r="3" spans="1:8" ht="0.75" customHeight="1">
      <c r="A3" s="62"/>
      <c r="B3" s="65"/>
      <c r="C3" s="65"/>
      <c r="D3" s="65"/>
      <c r="E3" s="65"/>
      <c r="F3" s="65"/>
      <c r="G3" s="65"/>
      <c r="H3" s="65"/>
    </row>
    <row r="4" spans="1:8" ht="9.75" customHeight="1">
      <c r="A4" s="65"/>
      <c r="B4" s="65"/>
      <c r="C4" s="65"/>
      <c r="D4" s="65"/>
      <c r="E4" s="65"/>
      <c r="F4" s="65"/>
      <c r="G4" s="65"/>
      <c r="H4" s="65"/>
    </row>
    <row r="5" spans="1:9" ht="14.25" customHeight="1">
      <c r="A5" s="47"/>
      <c r="B5" s="58"/>
      <c r="C5" s="424" t="s">
        <v>160</v>
      </c>
      <c r="D5" s="428"/>
      <c r="E5" s="428"/>
      <c r="F5" s="428"/>
      <c r="G5" s="428"/>
      <c r="H5" s="428"/>
      <c r="I5" s="65"/>
    </row>
    <row r="6" spans="1:8" ht="13.5">
      <c r="A6" s="229"/>
      <c r="B6" s="51"/>
      <c r="C6" s="426" t="s">
        <v>161</v>
      </c>
      <c r="D6" s="429"/>
      <c r="E6" s="429"/>
      <c r="F6" s="429"/>
      <c r="G6" s="429"/>
      <c r="H6" s="429"/>
    </row>
    <row r="7" spans="1:8" ht="123" customHeight="1">
      <c r="A7" s="75" t="s">
        <v>252</v>
      </c>
      <c r="B7" s="275" t="s">
        <v>253</v>
      </c>
      <c r="C7" s="272" t="s">
        <v>254</v>
      </c>
      <c r="D7" s="272" t="s">
        <v>259</v>
      </c>
      <c r="E7" s="272" t="s">
        <v>255</v>
      </c>
      <c r="F7" s="272" t="s">
        <v>258</v>
      </c>
      <c r="G7" s="273" t="s">
        <v>257</v>
      </c>
      <c r="H7" s="274" t="s">
        <v>256</v>
      </c>
    </row>
    <row r="8" spans="1:8" ht="13.5">
      <c r="A8" s="271"/>
      <c r="B8" s="447" t="s">
        <v>236</v>
      </c>
      <c r="C8" s="448"/>
      <c r="D8" s="448"/>
      <c r="E8" s="448"/>
      <c r="F8" s="448"/>
      <c r="G8" s="448"/>
      <c r="H8" s="448"/>
    </row>
    <row r="9" spans="1:8" ht="4.5" customHeight="1">
      <c r="A9" s="47"/>
      <c r="B9" s="58"/>
      <c r="C9" s="58"/>
      <c r="D9" s="58"/>
      <c r="E9" s="58"/>
      <c r="F9" s="58"/>
      <c r="G9" s="58"/>
      <c r="H9" s="109"/>
    </row>
    <row r="10" spans="1:8" ht="13.5">
      <c r="A10" s="91" t="s">
        <v>32</v>
      </c>
      <c r="B10" s="127">
        <v>54.4</v>
      </c>
      <c r="C10" s="127">
        <v>11.7</v>
      </c>
      <c r="D10" s="127">
        <v>4.8</v>
      </c>
      <c r="E10" s="127">
        <v>6</v>
      </c>
      <c r="F10" s="127">
        <v>11.2</v>
      </c>
      <c r="G10" s="127">
        <v>8.4</v>
      </c>
      <c r="H10" s="126">
        <v>3.5</v>
      </c>
    </row>
    <row r="11" spans="1:8" ht="13.5">
      <c r="A11" s="95" t="s">
        <v>33</v>
      </c>
      <c r="B11" s="130"/>
      <c r="C11" s="130"/>
      <c r="D11" s="130"/>
      <c r="E11" s="130"/>
      <c r="F11" s="130"/>
      <c r="G11" s="130"/>
      <c r="H11" s="131"/>
    </row>
    <row r="12" spans="1:8" ht="5.25" customHeight="1">
      <c r="A12" s="99"/>
      <c r="B12" s="130"/>
      <c r="C12" s="130"/>
      <c r="D12" s="130"/>
      <c r="E12" s="130"/>
      <c r="F12" s="130"/>
      <c r="G12" s="130"/>
      <c r="H12" s="131"/>
    </row>
    <row r="13" spans="1:8" ht="13.5">
      <c r="A13" s="91" t="s">
        <v>220</v>
      </c>
      <c r="B13" s="130"/>
      <c r="C13" s="130"/>
      <c r="D13" s="130"/>
      <c r="E13" s="130"/>
      <c r="F13" s="130"/>
      <c r="G13" s="130"/>
      <c r="H13" s="131"/>
    </row>
    <row r="14" spans="1:8" ht="4.5" customHeight="1">
      <c r="A14" s="101"/>
      <c r="B14" s="130"/>
      <c r="C14" s="130"/>
      <c r="D14" s="130"/>
      <c r="E14" s="130"/>
      <c r="F14" s="130"/>
      <c r="G14" s="130"/>
      <c r="H14" s="131"/>
    </row>
    <row r="15" spans="1:8" ht="13.5">
      <c r="A15" s="91" t="s">
        <v>39</v>
      </c>
      <c r="B15" s="130">
        <v>13.3</v>
      </c>
      <c r="C15" s="130">
        <v>1.6</v>
      </c>
      <c r="D15" s="130">
        <v>0.9</v>
      </c>
      <c r="E15" s="130">
        <v>0.9</v>
      </c>
      <c r="F15" s="130">
        <v>6.4</v>
      </c>
      <c r="G15" s="130">
        <v>2.6</v>
      </c>
      <c r="H15" s="132">
        <v>0.2</v>
      </c>
    </row>
    <row r="16" spans="1:8" ht="13.5">
      <c r="A16" s="95" t="s">
        <v>40</v>
      </c>
      <c r="B16" s="130"/>
      <c r="C16" s="130"/>
      <c r="D16" s="130"/>
      <c r="E16" s="130"/>
      <c r="F16" s="130"/>
      <c r="G16" s="130"/>
      <c r="H16" s="131"/>
    </row>
    <row r="17" spans="1:8" ht="5.25" customHeight="1">
      <c r="A17" s="95"/>
      <c r="B17" s="130"/>
      <c r="C17" s="130"/>
      <c r="D17" s="130"/>
      <c r="E17" s="130"/>
      <c r="F17" s="130"/>
      <c r="G17" s="130"/>
      <c r="H17" s="131"/>
    </row>
    <row r="18" spans="1:8" ht="13.5">
      <c r="A18" s="91" t="s">
        <v>91</v>
      </c>
      <c r="B18" s="130">
        <v>3.9</v>
      </c>
      <c r="C18" s="130">
        <v>0.3</v>
      </c>
      <c r="D18" s="130">
        <v>0.3</v>
      </c>
      <c r="E18" s="130">
        <v>0.1</v>
      </c>
      <c r="F18" s="130">
        <v>2.4</v>
      </c>
      <c r="G18" s="130">
        <v>0.5</v>
      </c>
      <c r="H18" s="132">
        <v>0.1</v>
      </c>
    </row>
    <row r="19" spans="1:8" ht="13.5">
      <c r="A19" s="95" t="s">
        <v>41</v>
      </c>
      <c r="B19" s="130"/>
      <c r="C19" s="130"/>
      <c r="D19" s="130"/>
      <c r="E19" s="130"/>
      <c r="F19" s="130"/>
      <c r="G19" s="130"/>
      <c r="H19" s="131"/>
    </row>
    <row r="20" spans="1:8" ht="6" customHeight="1">
      <c r="A20" s="95"/>
      <c r="B20" s="130"/>
      <c r="C20" s="130"/>
      <c r="D20" s="130"/>
      <c r="E20" s="130"/>
      <c r="F20" s="130"/>
      <c r="G20" s="130"/>
      <c r="H20" s="131"/>
    </row>
    <row r="21" spans="1:8" ht="29.25" customHeight="1">
      <c r="A21" s="91" t="s">
        <v>277</v>
      </c>
      <c r="B21" s="130">
        <v>10</v>
      </c>
      <c r="C21" s="130">
        <v>0.7</v>
      </c>
      <c r="D21" s="130">
        <v>0.4</v>
      </c>
      <c r="E21" s="130">
        <v>1.3</v>
      </c>
      <c r="F21" s="130">
        <v>1.3</v>
      </c>
      <c r="G21" s="130">
        <v>1.2</v>
      </c>
      <c r="H21" s="132">
        <v>1.1</v>
      </c>
    </row>
    <row r="22" spans="1:8" ht="13.5">
      <c r="A22" s="95" t="s">
        <v>92</v>
      </c>
      <c r="B22" s="130"/>
      <c r="C22" s="130"/>
      <c r="D22" s="130"/>
      <c r="E22" s="130"/>
      <c r="F22" s="130"/>
      <c r="G22" s="130"/>
      <c r="H22" s="131"/>
    </row>
    <row r="23" spans="1:8" ht="4.5" customHeight="1">
      <c r="A23" s="95"/>
      <c r="B23" s="130"/>
      <c r="C23" s="130"/>
      <c r="D23" s="130"/>
      <c r="E23" s="130"/>
      <c r="F23" s="130"/>
      <c r="G23" s="130"/>
      <c r="H23" s="131"/>
    </row>
    <row r="24" spans="1:8" ht="27">
      <c r="A24" s="91" t="s">
        <v>93</v>
      </c>
      <c r="B24" s="130">
        <v>4.7</v>
      </c>
      <c r="C24" s="130">
        <v>0.1</v>
      </c>
      <c r="D24" s="130">
        <v>0.1</v>
      </c>
      <c r="E24" s="130">
        <v>0.4</v>
      </c>
      <c r="F24" s="130">
        <v>0.2</v>
      </c>
      <c r="G24" s="130">
        <v>3.6</v>
      </c>
      <c r="H24" s="132">
        <v>0.2</v>
      </c>
    </row>
    <row r="25" spans="1:8" ht="13.5">
      <c r="A25" s="95" t="s">
        <v>94</v>
      </c>
      <c r="B25" s="130"/>
      <c r="C25" s="130"/>
      <c r="D25" s="130"/>
      <c r="E25" s="130"/>
      <c r="F25" s="130"/>
      <c r="G25" s="130"/>
      <c r="H25" s="131"/>
    </row>
    <row r="26" spans="1:8" ht="4.5" customHeight="1">
      <c r="A26" s="95"/>
      <c r="B26" s="130"/>
      <c r="C26" s="130"/>
      <c r="D26" s="130"/>
      <c r="E26" s="130"/>
      <c r="F26" s="130"/>
      <c r="G26" s="130"/>
      <c r="H26" s="131"/>
    </row>
    <row r="27" spans="1:8" ht="13.5">
      <c r="A27" s="91" t="s">
        <v>95</v>
      </c>
      <c r="B27" s="130">
        <v>2.6</v>
      </c>
      <c r="C27" s="130">
        <v>0</v>
      </c>
      <c r="D27" s="130">
        <v>0</v>
      </c>
      <c r="E27" s="130">
        <v>0.4</v>
      </c>
      <c r="F27" s="130">
        <v>0.1</v>
      </c>
      <c r="G27" s="130">
        <v>0.1</v>
      </c>
      <c r="H27" s="132">
        <v>1</v>
      </c>
    </row>
    <row r="28" spans="1:8" ht="13.5">
      <c r="A28" s="95" t="s">
        <v>96</v>
      </c>
      <c r="B28" s="130"/>
      <c r="C28" s="130"/>
      <c r="D28" s="130"/>
      <c r="E28" s="130"/>
      <c r="F28" s="130"/>
      <c r="G28" s="130"/>
      <c r="H28" s="131"/>
    </row>
    <row r="29" spans="1:8" ht="3.75" customHeight="1">
      <c r="A29" s="95"/>
      <c r="B29" s="130"/>
      <c r="C29" s="130"/>
      <c r="D29" s="130"/>
      <c r="E29" s="130"/>
      <c r="F29" s="130"/>
      <c r="G29" s="130"/>
      <c r="H29" s="131"/>
    </row>
    <row r="30" spans="1:8" ht="13.5">
      <c r="A30" s="91" t="s">
        <v>97</v>
      </c>
      <c r="B30" s="130">
        <v>3.9</v>
      </c>
      <c r="C30" s="130">
        <v>2.9</v>
      </c>
      <c r="D30" s="130">
        <v>0.5</v>
      </c>
      <c r="E30" s="130">
        <v>0.2</v>
      </c>
      <c r="F30" s="130">
        <v>0</v>
      </c>
      <c r="G30" s="130">
        <v>0</v>
      </c>
      <c r="H30" s="131">
        <v>0</v>
      </c>
    </row>
    <row r="31" spans="1:8" ht="13.5">
      <c r="A31" s="95" t="s">
        <v>98</v>
      </c>
      <c r="B31" s="130"/>
      <c r="C31" s="130"/>
      <c r="D31" s="130"/>
      <c r="E31" s="130"/>
      <c r="F31" s="130"/>
      <c r="G31" s="130"/>
      <c r="H31" s="131"/>
    </row>
    <row r="32" spans="1:8" ht="3.75" customHeight="1">
      <c r="A32" s="95"/>
      <c r="B32" s="130"/>
      <c r="C32" s="130"/>
      <c r="D32" s="130"/>
      <c r="E32" s="130"/>
      <c r="F32" s="130"/>
      <c r="G32" s="130"/>
      <c r="H32" s="131"/>
    </row>
    <row r="33" spans="1:8" ht="27" customHeight="1">
      <c r="A33" s="91" t="s">
        <v>99</v>
      </c>
      <c r="B33" s="130">
        <v>1.5</v>
      </c>
      <c r="C33" s="130">
        <v>0.7</v>
      </c>
      <c r="D33" s="130">
        <v>0.2</v>
      </c>
      <c r="E33" s="130">
        <v>0.4</v>
      </c>
      <c r="F33" s="130">
        <v>0</v>
      </c>
      <c r="G33" s="130">
        <v>0</v>
      </c>
      <c r="H33" s="131">
        <v>0</v>
      </c>
    </row>
    <row r="34" spans="1:8" ht="13.5">
      <c r="A34" s="95" t="s">
        <v>100</v>
      </c>
      <c r="B34" s="130"/>
      <c r="C34" s="130"/>
      <c r="D34" s="130"/>
      <c r="E34" s="130"/>
      <c r="F34" s="130"/>
      <c r="G34" s="130"/>
      <c r="H34" s="131"/>
    </row>
    <row r="35" spans="1:8" ht="4.5" customHeight="1">
      <c r="A35" s="95"/>
      <c r="B35" s="130"/>
      <c r="C35" s="130"/>
      <c r="D35" s="130"/>
      <c r="E35" s="130"/>
      <c r="F35" s="130"/>
      <c r="G35" s="130"/>
      <c r="H35" s="131"/>
    </row>
    <row r="36" spans="1:8" ht="27">
      <c r="A36" s="91" t="s">
        <v>101</v>
      </c>
      <c r="B36" s="130">
        <v>4.2</v>
      </c>
      <c r="C36" s="130">
        <v>2</v>
      </c>
      <c r="D36" s="130">
        <v>0.8</v>
      </c>
      <c r="E36" s="130">
        <v>1</v>
      </c>
      <c r="F36" s="130">
        <v>0</v>
      </c>
      <c r="G36" s="130">
        <v>0.1</v>
      </c>
      <c r="H36" s="131">
        <v>0</v>
      </c>
    </row>
    <row r="37" spans="1:8" ht="17.25" customHeight="1">
      <c r="A37" s="95" t="s">
        <v>102</v>
      </c>
      <c r="B37" s="130"/>
      <c r="C37" s="130"/>
      <c r="D37" s="130"/>
      <c r="E37" s="130"/>
      <c r="F37" s="130"/>
      <c r="G37" s="130"/>
      <c r="H37" s="131"/>
    </row>
    <row r="38" spans="1:8" ht="4.5" customHeight="1">
      <c r="A38" s="95"/>
      <c r="B38" s="130"/>
      <c r="C38" s="130"/>
      <c r="D38" s="130"/>
      <c r="E38" s="130"/>
      <c r="F38" s="130"/>
      <c r="G38" s="130"/>
      <c r="H38" s="131"/>
    </row>
    <row r="39" spans="1:8" ht="28.5" customHeight="1">
      <c r="A39" s="91" t="s">
        <v>175</v>
      </c>
      <c r="B39" s="130">
        <v>2.4</v>
      </c>
      <c r="C39" s="130">
        <v>0.3</v>
      </c>
      <c r="D39" s="130">
        <v>0.1</v>
      </c>
      <c r="E39" s="130">
        <v>0.2</v>
      </c>
      <c r="F39" s="130">
        <v>0.6</v>
      </c>
      <c r="G39" s="130">
        <v>0.1</v>
      </c>
      <c r="H39" s="132">
        <v>0.4</v>
      </c>
    </row>
    <row r="40" spans="1:8" ht="17.25" customHeight="1">
      <c r="A40" s="95" t="s">
        <v>103</v>
      </c>
      <c r="B40" s="130"/>
      <c r="C40" s="130"/>
      <c r="D40" s="130"/>
      <c r="E40" s="130"/>
      <c r="F40" s="130"/>
      <c r="G40" s="130"/>
      <c r="H40" s="131"/>
    </row>
    <row r="41" spans="1:8" ht="3" customHeight="1">
      <c r="A41" s="95"/>
      <c r="B41" s="130"/>
      <c r="C41" s="130"/>
      <c r="D41" s="130"/>
      <c r="E41" s="130"/>
      <c r="F41" s="130"/>
      <c r="G41" s="130"/>
      <c r="H41" s="131"/>
    </row>
    <row r="42" spans="1:8" ht="44.25" customHeight="1">
      <c r="A42" s="91" t="s">
        <v>276</v>
      </c>
      <c r="B42" s="130">
        <v>2.6</v>
      </c>
      <c r="C42" s="130">
        <v>1.1</v>
      </c>
      <c r="D42" s="130">
        <v>0.7</v>
      </c>
      <c r="E42" s="130">
        <v>0.4</v>
      </c>
      <c r="F42" s="130">
        <v>0</v>
      </c>
      <c r="G42" s="130">
        <v>0</v>
      </c>
      <c r="H42" s="132">
        <v>0.1</v>
      </c>
    </row>
    <row r="43" spans="1:8" ht="27">
      <c r="A43" s="95" t="s">
        <v>68</v>
      </c>
      <c r="B43" s="130"/>
      <c r="C43" s="130"/>
      <c r="D43" s="130"/>
      <c r="E43" s="130"/>
      <c r="F43" s="130"/>
      <c r="G43" s="130"/>
      <c r="H43" s="131"/>
    </row>
    <row r="44" spans="1:8" ht="3.75" customHeight="1">
      <c r="A44" s="99"/>
      <c r="B44" s="130"/>
      <c r="C44" s="130"/>
      <c r="D44" s="130"/>
      <c r="E44" s="130"/>
      <c r="F44" s="130"/>
      <c r="G44" s="130"/>
      <c r="H44" s="131"/>
    </row>
    <row r="45" spans="1:8" ht="13.5">
      <c r="A45" s="91" t="s">
        <v>42</v>
      </c>
      <c r="B45" s="130">
        <v>0.9</v>
      </c>
      <c r="C45" s="130">
        <v>0.5</v>
      </c>
      <c r="D45" s="130">
        <v>0</v>
      </c>
      <c r="E45" s="130">
        <v>0.1</v>
      </c>
      <c r="F45" s="130">
        <v>0</v>
      </c>
      <c r="G45" s="130">
        <v>0</v>
      </c>
      <c r="H45" s="132">
        <v>0.2</v>
      </c>
    </row>
    <row r="46" spans="1:8" ht="13.5">
      <c r="A46" s="95" t="s">
        <v>43</v>
      </c>
      <c r="B46" s="130"/>
      <c r="C46" s="130"/>
      <c r="D46" s="130"/>
      <c r="E46" s="130"/>
      <c r="F46" s="130"/>
      <c r="G46" s="130"/>
      <c r="H46" s="131"/>
    </row>
    <row r="47" spans="1:8" ht="4.5" customHeight="1">
      <c r="A47" s="95"/>
      <c r="B47" s="130"/>
      <c r="C47" s="130"/>
      <c r="D47" s="130"/>
      <c r="E47" s="130"/>
      <c r="F47" s="130"/>
      <c r="G47" s="130"/>
      <c r="H47" s="131"/>
    </row>
    <row r="48" spans="1:8" ht="15" customHeight="1">
      <c r="A48" s="91" t="s">
        <v>104</v>
      </c>
      <c r="B48" s="130">
        <v>1.8</v>
      </c>
      <c r="C48" s="130">
        <v>1</v>
      </c>
      <c r="D48" s="130">
        <v>0.5</v>
      </c>
      <c r="E48" s="130">
        <v>0.1</v>
      </c>
      <c r="F48" s="130">
        <v>0</v>
      </c>
      <c r="G48" s="130">
        <v>0</v>
      </c>
      <c r="H48" s="131">
        <v>0.1</v>
      </c>
    </row>
    <row r="49" spans="1:8" ht="27">
      <c r="A49" s="95" t="s">
        <v>105</v>
      </c>
      <c r="B49" s="130"/>
      <c r="C49" s="130"/>
      <c r="D49" s="130"/>
      <c r="E49" s="130"/>
      <c r="F49" s="130"/>
      <c r="G49" s="130"/>
      <c r="H49" s="131"/>
    </row>
    <row r="50" spans="1:8" ht="5.25" customHeight="1">
      <c r="A50" s="95"/>
      <c r="B50" s="130"/>
      <c r="C50" s="130"/>
      <c r="D50" s="130"/>
      <c r="E50" s="130"/>
      <c r="F50" s="130"/>
      <c r="G50" s="130"/>
      <c r="H50" s="131"/>
    </row>
    <row r="51" spans="1:8" ht="27">
      <c r="A51" s="91" t="s">
        <v>109</v>
      </c>
      <c r="B51" s="130">
        <v>0.5</v>
      </c>
      <c r="C51" s="130">
        <v>0.1</v>
      </c>
      <c r="D51" s="130">
        <v>0.1</v>
      </c>
      <c r="E51" s="130">
        <v>0.1</v>
      </c>
      <c r="F51" s="130">
        <v>0</v>
      </c>
      <c r="G51" s="130">
        <v>0</v>
      </c>
      <c r="H51" s="132">
        <v>0.1</v>
      </c>
    </row>
    <row r="52" spans="1:8" ht="17.25" customHeight="1">
      <c r="A52" s="95" t="s">
        <v>106</v>
      </c>
      <c r="B52" s="130"/>
      <c r="C52" s="130"/>
      <c r="D52" s="130"/>
      <c r="E52" s="130"/>
      <c r="F52" s="130"/>
      <c r="G52" s="130"/>
      <c r="H52" s="131"/>
    </row>
    <row r="53" spans="1:8" ht="2.25" customHeight="1">
      <c r="A53" s="65"/>
      <c r="B53" s="88"/>
      <c r="C53" s="104"/>
      <c r="D53" s="104"/>
      <c r="E53" s="104"/>
      <c r="F53" s="104"/>
      <c r="G53" s="104"/>
      <c r="H53" s="104"/>
    </row>
    <row r="54" spans="1:8" ht="13.5">
      <c r="A54" s="105" t="s">
        <v>107</v>
      </c>
      <c r="B54" s="46">
        <v>0.7</v>
      </c>
      <c r="C54" s="104">
        <v>0.1</v>
      </c>
      <c r="D54" s="238">
        <v>0</v>
      </c>
      <c r="E54" s="238">
        <v>0.1</v>
      </c>
      <c r="F54" s="238">
        <v>0.1</v>
      </c>
      <c r="G54" s="238">
        <v>0</v>
      </c>
      <c r="H54" s="238">
        <v>0</v>
      </c>
    </row>
    <row r="55" spans="1:8" ht="13.5">
      <c r="A55" s="119" t="s">
        <v>108</v>
      </c>
      <c r="C55" s="104"/>
      <c r="D55" s="238"/>
      <c r="E55" s="238"/>
      <c r="F55" s="238"/>
      <c r="G55" s="238"/>
      <c r="H55" s="238"/>
    </row>
    <row r="56" spans="1:8" ht="13.5">
      <c r="A56" s="65"/>
      <c r="D56" s="102"/>
      <c r="E56" s="102"/>
      <c r="F56" s="102"/>
      <c r="G56" s="102"/>
      <c r="H56" s="102"/>
    </row>
    <row r="57" ht="13.5">
      <c r="A57" s="65"/>
    </row>
    <row r="58" ht="13.5">
      <c r="A58" s="65"/>
    </row>
    <row r="59" ht="13.5">
      <c r="A59" s="65"/>
    </row>
    <row r="60" ht="13.5">
      <c r="A60" s="65"/>
    </row>
    <row r="61" ht="13.5">
      <c r="A61" s="65"/>
    </row>
    <row r="62" ht="13.5">
      <c r="A62" s="65"/>
    </row>
    <row r="63" ht="13.5">
      <c r="A63" s="65"/>
    </row>
    <row r="64" ht="13.5">
      <c r="A64" s="65"/>
    </row>
    <row r="65" ht="13.5">
      <c r="A65" s="65"/>
    </row>
    <row r="66" ht="13.5">
      <c r="A66" s="65"/>
    </row>
    <row r="67" ht="13.5">
      <c r="A67" s="65"/>
    </row>
    <row r="68" ht="13.5">
      <c r="A68" s="65"/>
    </row>
    <row r="69" ht="13.5">
      <c r="A69" s="65"/>
    </row>
    <row r="70" ht="13.5">
      <c r="A70" s="65"/>
    </row>
    <row r="71" ht="13.5">
      <c r="A71" s="65"/>
    </row>
    <row r="72" ht="13.5">
      <c r="A72" s="65"/>
    </row>
    <row r="73" ht="13.5">
      <c r="A73" s="65"/>
    </row>
    <row r="74" ht="13.5">
      <c r="A74" s="65"/>
    </row>
    <row r="75" ht="13.5">
      <c r="A75" s="65"/>
    </row>
    <row r="76" ht="13.5">
      <c r="A76" s="65"/>
    </row>
    <row r="77" ht="13.5">
      <c r="A77" s="65"/>
    </row>
    <row r="78" ht="13.5">
      <c r="A78" s="65"/>
    </row>
    <row r="79" ht="13.5">
      <c r="A79" s="65"/>
    </row>
    <row r="80" ht="13.5">
      <c r="A80" s="65"/>
    </row>
    <row r="81" ht="13.5">
      <c r="A81" s="65"/>
    </row>
    <row r="82" ht="13.5">
      <c r="A82" s="65"/>
    </row>
    <row r="83" ht="13.5">
      <c r="A83" s="65"/>
    </row>
    <row r="84" ht="13.5">
      <c r="A84" s="65"/>
    </row>
    <row r="85" ht="13.5">
      <c r="A85" s="65"/>
    </row>
    <row r="86" ht="13.5">
      <c r="A86" s="65"/>
    </row>
    <row r="87" ht="13.5">
      <c r="A87" s="65"/>
    </row>
    <row r="88" ht="13.5">
      <c r="A88" s="65"/>
    </row>
    <row r="89" ht="13.5">
      <c r="A89" s="65"/>
    </row>
    <row r="90" ht="13.5">
      <c r="A90" s="65"/>
    </row>
    <row r="91" ht="13.5">
      <c r="A91" s="65"/>
    </row>
    <row r="92" ht="13.5">
      <c r="A92" s="65"/>
    </row>
    <row r="93" ht="13.5">
      <c r="A93" s="65"/>
    </row>
    <row r="94" ht="13.5">
      <c r="A94" s="65"/>
    </row>
    <row r="95" ht="13.5">
      <c r="A95" s="65"/>
    </row>
    <row r="96" ht="13.5">
      <c r="A96" s="65"/>
    </row>
    <row r="97" ht="13.5">
      <c r="A97" s="65"/>
    </row>
    <row r="98" ht="13.5">
      <c r="A98" s="65"/>
    </row>
    <row r="99" ht="13.5">
      <c r="A99" s="65"/>
    </row>
    <row r="100" ht="13.5">
      <c r="A100" s="65"/>
    </row>
    <row r="101" ht="13.5">
      <c r="A101" s="65"/>
    </row>
    <row r="102" ht="13.5">
      <c r="A102" s="65"/>
    </row>
    <row r="103" ht="13.5">
      <c r="A103" s="65"/>
    </row>
    <row r="104" ht="13.5">
      <c r="A104" s="65"/>
    </row>
    <row r="105" ht="13.5">
      <c r="A105" s="65"/>
    </row>
    <row r="106" ht="13.5">
      <c r="A106" s="65"/>
    </row>
    <row r="107" ht="13.5">
      <c r="A107" s="65"/>
    </row>
    <row r="108" ht="13.5">
      <c r="A108" s="65"/>
    </row>
    <row r="109" ht="13.5">
      <c r="A109" s="65"/>
    </row>
    <row r="110" ht="13.5">
      <c r="A110" s="65"/>
    </row>
    <row r="111" ht="13.5">
      <c r="A111" s="65"/>
    </row>
    <row r="112" ht="13.5">
      <c r="A112" s="65"/>
    </row>
    <row r="113" ht="13.5">
      <c r="A113" s="65"/>
    </row>
    <row r="114" ht="13.5">
      <c r="A114" s="65"/>
    </row>
    <row r="115" ht="13.5">
      <c r="A115" s="65"/>
    </row>
    <row r="116" ht="13.5">
      <c r="A116" s="65"/>
    </row>
    <row r="117" ht="13.5">
      <c r="A117" s="65"/>
    </row>
    <row r="118" ht="13.5">
      <c r="A118" s="65"/>
    </row>
    <row r="119" ht="13.5">
      <c r="A119" s="65"/>
    </row>
    <row r="120" ht="13.5">
      <c r="A120" s="65"/>
    </row>
    <row r="121" ht="13.5">
      <c r="A121" s="65"/>
    </row>
    <row r="122" ht="13.5">
      <c r="A122" s="65"/>
    </row>
    <row r="123" ht="13.5">
      <c r="A123" s="65"/>
    </row>
    <row r="124" ht="13.5">
      <c r="A124" s="65"/>
    </row>
    <row r="125" ht="13.5">
      <c r="A125" s="65"/>
    </row>
    <row r="126" ht="13.5">
      <c r="A126" s="65"/>
    </row>
    <row r="127" ht="13.5">
      <c r="A127" s="65"/>
    </row>
    <row r="128" ht="13.5">
      <c r="A128" s="65"/>
    </row>
    <row r="129" ht="13.5">
      <c r="A129" s="65"/>
    </row>
    <row r="130" ht="13.5">
      <c r="A130" s="65"/>
    </row>
    <row r="131" ht="13.5">
      <c r="A131" s="65"/>
    </row>
    <row r="132" ht="13.5">
      <c r="A132" s="65"/>
    </row>
    <row r="133" ht="13.5">
      <c r="A133" s="65"/>
    </row>
    <row r="134" ht="13.5">
      <c r="A134" s="65"/>
    </row>
    <row r="135" ht="13.5">
      <c r="A135" s="65"/>
    </row>
    <row r="136" ht="13.5">
      <c r="A136" s="65"/>
    </row>
    <row r="137" ht="13.5">
      <c r="A137" s="65"/>
    </row>
    <row r="138" ht="13.5">
      <c r="A138" s="65"/>
    </row>
    <row r="139" ht="13.5">
      <c r="A139" s="65"/>
    </row>
    <row r="140" ht="13.5">
      <c r="A140" s="65"/>
    </row>
    <row r="141" ht="13.5">
      <c r="A141" s="65"/>
    </row>
    <row r="142" ht="13.5">
      <c r="A142" s="65"/>
    </row>
    <row r="143" ht="13.5">
      <c r="A143" s="65"/>
    </row>
    <row r="144" ht="13.5">
      <c r="A144" s="65"/>
    </row>
    <row r="145" ht="13.5">
      <c r="A145" s="65"/>
    </row>
    <row r="146" ht="13.5">
      <c r="A146" s="65"/>
    </row>
    <row r="147" ht="13.5">
      <c r="A147" s="65"/>
    </row>
    <row r="148" ht="13.5">
      <c r="A148" s="65"/>
    </row>
    <row r="149" ht="13.5">
      <c r="A149" s="65"/>
    </row>
    <row r="150" ht="13.5">
      <c r="A150" s="65"/>
    </row>
    <row r="151" ht="13.5">
      <c r="A151" s="65"/>
    </row>
    <row r="152" ht="13.5">
      <c r="A152" s="65"/>
    </row>
    <row r="153" ht="13.5">
      <c r="A153" s="65"/>
    </row>
    <row r="154" ht="13.5">
      <c r="A154" s="65"/>
    </row>
    <row r="155" ht="13.5">
      <c r="A155" s="65"/>
    </row>
    <row r="156" ht="13.5">
      <c r="A156" s="65"/>
    </row>
    <row r="157" ht="13.5">
      <c r="A157" s="65"/>
    </row>
    <row r="158" ht="13.5">
      <c r="A158" s="65"/>
    </row>
    <row r="159" ht="13.5">
      <c r="A159" s="65"/>
    </row>
    <row r="160" ht="13.5">
      <c r="A160" s="65"/>
    </row>
    <row r="161" ht="13.5">
      <c r="A161" s="65"/>
    </row>
    <row r="162" ht="13.5">
      <c r="A162" s="65"/>
    </row>
    <row r="163" ht="13.5">
      <c r="A163" s="65"/>
    </row>
    <row r="164" ht="13.5">
      <c r="A164" s="65"/>
    </row>
    <row r="165" ht="13.5">
      <c r="A165" s="65"/>
    </row>
    <row r="166" ht="13.5">
      <c r="A166" s="65"/>
    </row>
    <row r="167" ht="13.5">
      <c r="A167" s="65"/>
    </row>
    <row r="168" ht="13.5">
      <c r="A168" s="65"/>
    </row>
    <row r="169" ht="13.5">
      <c r="A169" s="65"/>
    </row>
    <row r="170" ht="13.5">
      <c r="A170" s="65"/>
    </row>
    <row r="171" ht="13.5">
      <c r="A171" s="65"/>
    </row>
    <row r="172" ht="13.5">
      <c r="A172" s="65"/>
    </row>
    <row r="173" ht="13.5">
      <c r="A173" s="65"/>
    </row>
    <row r="174" ht="13.5">
      <c r="A174" s="65"/>
    </row>
    <row r="175" ht="13.5">
      <c r="A175" s="65"/>
    </row>
    <row r="176" ht="13.5">
      <c r="A176" s="65"/>
    </row>
    <row r="177" ht="13.5">
      <c r="A177" s="65"/>
    </row>
    <row r="178" ht="13.5">
      <c r="A178" s="65"/>
    </row>
    <row r="179" ht="13.5">
      <c r="A179" s="65"/>
    </row>
    <row r="180" ht="13.5">
      <c r="A180" s="65"/>
    </row>
    <row r="181" ht="13.5">
      <c r="A181" s="65"/>
    </row>
    <row r="182" ht="13.5">
      <c r="A182" s="65"/>
    </row>
    <row r="183" ht="13.5">
      <c r="A183" s="65"/>
    </row>
    <row r="184" ht="13.5">
      <c r="A184" s="65"/>
    </row>
    <row r="185" ht="13.5">
      <c r="A185" s="65"/>
    </row>
    <row r="186" ht="13.5">
      <c r="A186" s="65"/>
    </row>
    <row r="187" ht="13.5">
      <c r="A187" s="65"/>
    </row>
    <row r="188" ht="13.5">
      <c r="A188" s="65"/>
    </row>
    <row r="189" ht="13.5">
      <c r="A189" s="65"/>
    </row>
    <row r="190" ht="13.5">
      <c r="A190" s="65"/>
    </row>
    <row r="191" ht="13.5">
      <c r="A191" s="65"/>
    </row>
    <row r="192" ht="13.5">
      <c r="A192" s="65"/>
    </row>
    <row r="193" ht="13.5">
      <c r="A193" s="65"/>
    </row>
    <row r="194" ht="13.5">
      <c r="A194" s="65"/>
    </row>
    <row r="195" ht="13.5">
      <c r="A195" s="65"/>
    </row>
    <row r="196" ht="13.5">
      <c r="A196" s="65"/>
    </row>
    <row r="197" ht="13.5">
      <c r="A197" s="65"/>
    </row>
    <row r="198" ht="13.5">
      <c r="A198" s="65"/>
    </row>
    <row r="199" ht="13.5">
      <c r="A199" s="65"/>
    </row>
    <row r="200" ht="13.5">
      <c r="A200" s="65"/>
    </row>
    <row r="201" ht="13.5">
      <c r="A201" s="65"/>
    </row>
    <row r="202" ht="13.5">
      <c r="A202" s="65"/>
    </row>
    <row r="203" ht="13.5">
      <c r="A203" s="65"/>
    </row>
    <row r="204" ht="13.5">
      <c r="A204" s="65"/>
    </row>
    <row r="205" ht="13.5">
      <c r="A205" s="65"/>
    </row>
    <row r="206" ht="13.5">
      <c r="A206" s="65"/>
    </row>
    <row r="207" ht="13.5">
      <c r="A207" s="65"/>
    </row>
    <row r="208" ht="13.5">
      <c r="A208" s="65"/>
    </row>
    <row r="209" ht="13.5">
      <c r="A209" s="65"/>
    </row>
    <row r="210" ht="13.5">
      <c r="A210" s="65"/>
    </row>
    <row r="211" ht="13.5">
      <c r="A211" s="65"/>
    </row>
    <row r="212" ht="13.5">
      <c r="A212" s="65"/>
    </row>
    <row r="213" ht="13.5">
      <c r="A213" s="65"/>
    </row>
    <row r="214" ht="13.5">
      <c r="A214" s="65"/>
    </row>
    <row r="215" ht="13.5">
      <c r="A215" s="65"/>
    </row>
    <row r="216" ht="13.5">
      <c r="A216" s="65"/>
    </row>
    <row r="217" ht="13.5">
      <c r="A217" s="65"/>
    </row>
    <row r="218" ht="13.5">
      <c r="A218" s="65"/>
    </row>
    <row r="219" ht="13.5">
      <c r="A219" s="65"/>
    </row>
    <row r="220" ht="13.5">
      <c r="A220" s="65"/>
    </row>
    <row r="221" ht="13.5">
      <c r="A221" s="65"/>
    </row>
    <row r="222" ht="13.5">
      <c r="A222" s="65"/>
    </row>
    <row r="223" ht="13.5">
      <c r="A223" s="65"/>
    </row>
    <row r="224" ht="13.5">
      <c r="A224" s="65"/>
    </row>
    <row r="225" ht="13.5">
      <c r="A225" s="65"/>
    </row>
    <row r="226" ht="13.5">
      <c r="A226" s="65"/>
    </row>
    <row r="227" ht="13.5">
      <c r="A227" s="65"/>
    </row>
    <row r="228" ht="13.5">
      <c r="A228" s="65"/>
    </row>
    <row r="229" ht="13.5">
      <c r="A229" s="65"/>
    </row>
    <row r="230" ht="13.5">
      <c r="A230" s="65"/>
    </row>
    <row r="231" ht="13.5">
      <c r="A231" s="65"/>
    </row>
    <row r="232" ht="13.5">
      <c r="A232" s="65"/>
    </row>
    <row r="233" ht="13.5">
      <c r="A233" s="65"/>
    </row>
    <row r="234" ht="13.5">
      <c r="A234" s="65"/>
    </row>
    <row r="235" ht="13.5">
      <c r="A235" s="65"/>
    </row>
  </sheetData>
  <sheetProtection/>
  <mergeCells count="3">
    <mergeCell ref="C6:H6"/>
    <mergeCell ref="C5:H5"/>
    <mergeCell ref="B8:H8"/>
  </mergeCells>
  <printOptions/>
  <pageMargins left="0.7874015748031497" right="0.3937007874015748" top="0.6692913385826772" bottom="0.4724409448818898" header="0.5118110236220472" footer="0.5118110236220472"/>
  <pageSetup horizontalDpi="600" verticalDpi="600" orientation="portrait" paperSize="9" scale="88" r:id="rId1"/>
  <headerFooter scaleWithDoc="0">
    <oddFooter>&amp;C33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2" sqref="A2"/>
    </sheetView>
  </sheetViews>
  <sheetFormatPr defaultColWidth="9.140625" defaultRowHeight="12.75"/>
  <cols>
    <col min="1" max="1" width="45.28125" style="46" customWidth="1"/>
    <col min="2" max="2" width="8.421875" style="46" customWidth="1"/>
    <col min="3" max="3" width="8.140625" style="46" customWidth="1"/>
    <col min="4" max="4" width="8.421875" style="46" customWidth="1"/>
    <col min="5" max="5" width="8.00390625" style="46" customWidth="1"/>
    <col min="6" max="6" width="10.7109375" style="46" customWidth="1"/>
    <col min="7" max="16384" width="9.140625" style="46" customWidth="1"/>
  </cols>
  <sheetData>
    <row r="1" ht="13.5">
      <c r="A1" s="43" t="s">
        <v>297</v>
      </c>
    </row>
    <row r="2" ht="13.5">
      <c r="A2" s="45" t="s">
        <v>318</v>
      </c>
    </row>
    <row r="3" ht="8.25" customHeight="1"/>
    <row r="4" spans="1:6" ht="13.5">
      <c r="A4" s="47"/>
      <c r="B4" s="424" t="s">
        <v>62</v>
      </c>
      <c r="C4" s="428"/>
      <c r="D4" s="428"/>
      <c r="E4" s="425"/>
      <c r="F4" s="73" t="s">
        <v>38</v>
      </c>
    </row>
    <row r="5" spans="1:6" ht="15" customHeight="1">
      <c r="A5" s="75" t="s">
        <v>1</v>
      </c>
      <c r="B5" s="426" t="s">
        <v>63</v>
      </c>
      <c r="C5" s="429"/>
      <c r="D5" s="429"/>
      <c r="E5" s="427"/>
      <c r="F5" s="52" t="s">
        <v>28</v>
      </c>
    </row>
    <row r="6" spans="1:6" ht="13.5">
      <c r="A6" s="78" t="s">
        <v>29</v>
      </c>
      <c r="B6" s="432" t="s">
        <v>34</v>
      </c>
      <c r="C6" s="432" t="s">
        <v>35</v>
      </c>
      <c r="D6" s="432" t="s">
        <v>36</v>
      </c>
      <c r="E6" s="432" t="s">
        <v>37</v>
      </c>
      <c r="F6" s="55" t="s">
        <v>65</v>
      </c>
    </row>
    <row r="7" spans="2:6" ht="13.5">
      <c r="B7" s="455"/>
      <c r="C7" s="455"/>
      <c r="D7" s="455"/>
      <c r="E7" s="455"/>
      <c r="F7" s="76" t="s">
        <v>66</v>
      </c>
    </row>
    <row r="8" spans="1:6" ht="14.25">
      <c r="A8" s="276"/>
      <c r="B8" s="430" t="s">
        <v>260</v>
      </c>
      <c r="C8" s="436"/>
      <c r="D8" s="436"/>
      <c r="E8" s="436"/>
      <c r="F8" s="436"/>
    </row>
    <row r="9" spans="1:6" ht="6" customHeight="1">
      <c r="A9" s="47"/>
      <c r="B9" s="58"/>
      <c r="C9" s="58"/>
      <c r="D9" s="58"/>
      <c r="E9" s="58"/>
      <c r="F9" s="109"/>
    </row>
    <row r="10" spans="1:8" ht="13.5" hidden="1">
      <c r="A10" s="54"/>
      <c r="B10" s="251"/>
      <c r="C10" s="174"/>
      <c r="D10" s="142"/>
      <c r="E10" s="174"/>
      <c r="F10" s="142"/>
      <c r="H10" s="139"/>
    </row>
    <row r="11" spans="1:8" ht="13.5">
      <c r="A11" s="91" t="s">
        <v>32</v>
      </c>
      <c r="B11" s="277">
        <v>0.48</v>
      </c>
      <c r="C11" s="278">
        <v>0.51</v>
      </c>
      <c r="D11" s="278">
        <v>0.53</v>
      </c>
      <c r="E11" s="278">
        <v>0.48</v>
      </c>
      <c r="F11" s="278">
        <v>0.5</v>
      </c>
      <c r="H11" s="139"/>
    </row>
    <row r="12" spans="1:8" ht="13.5">
      <c r="A12" s="95" t="s">
        <v>33</v>
      </c>
      <c r="B12" s="279"/>
      <c r="C12" s="280"/>
      <c r="D12" s="281"/>
      <c r="E12" s="280"/>
      <c r="F12" s="281"/>
      <c r="H12" s="139"/>
    </row>
    <row r="13" spans="1:8" ht="5.25" customHeight="1">
      <c r="A13" s="99"/>
      <c r="B13" s="279"/>
      <c r="C13" s="280"/>
      <c r="D13" s="281"/>
      <c r="E13" s="280"/>
      <c r="F13" s="281"/>
      <c r="H13" s="139"/>
    </row>
    <row r="14" spans="1:8" ht="13.5">
      <c r="A14" s="91" t="s">
        <v>220</v>
      </c>
      <c r="B14" s="279"/>
      <c r="C14" s="280"/>
      <c r="D14" s="281"/>
      <c r="E14" s="280"/>
      <c r="F14" s="281"/>
      <c r="H14" s="139"/>
    </row>
    <row r="15" spans="1:8" ht="5.25" customHeight="1">
      <c r="A15" s="101"/>
      <c r="B15" s="279"/>
      <c r="C15" s="280"/>
      <c r="D15" s="281"/>
      <c r="E15" s="280"/>
      <c r="F15" s="281"/>
      <c r="H15" s="139"/>
    </row>
    <row r="16" spans="1:8" ht="13.5">
      <c r="A16" s="91" t="s">
        <v>39</v>
      </c>
      <c r="B16" s="227">
        <v>0.55</v>
      </c>
      <c r="C16" s="280">
        <v>0.54</v>
      </c>
      <c r="D16" s="227">
        <v>0.59</v>
      </c>
      <c r="E16" s="280">
        <v>0.54</v>
      </c>
      <c r="F16" s="227">
        <v>0.56</v>
      </c>
      <c r="H16" s="139"/>
    </row>
    <row r="17" spans="1:8" ht="13.5">
      <c r="A17" s="95" t="s">
        <v>40</v>
      </c>
      <c r="B17" s="279"/>
      <c r="C17" s="280"/>
      <c r="D17" s="281"/>
      <c r="E17" s="280"/>
      <c r="F17" s="281"/>
      <c r="H17" s="139"/>
    </row>
    <row r="18" spans="1:8" ht="6.75" customHeight="1">
      <c r="A18" s="95"/>
      <c r="B18" s="279"/>
      <c r="C18" s="280"/>
      <c r="D18" s="281"/>
      <c r="E18" s="280"/>
      <c r="F18" s="281"/>
      <c r="H18" s="139"/>
    </row>
    <row r="19" spans="1:8" ht="13.5">
      <c r="A19" s="91" t="s">
        <v>91</v>
      </c>
      <c r="B19" s="227">
        <v>0.77</v>
      </c>
      <c r="C19" s="280">
        <v>0.92</v>
      </c>
      <c r="D19" s="227">
        <v>0.7</v>
      </c>
      <c r="E19" s="280">
        <v>0.5</v>
      </c>
      <c r="F19" s="227">
        <v>0.72</v>
      </c>
      <c r="H19" s="139"/>
    </row>
    <row r="20" spans="1:8" ht="13.5">
      <c r="A20" s="95" t="s">
        <v>41</v>
      </c>
      <c r="B20" s="279"/>
      <c r="C20" s="280"/>
      <c r="D20" s="281"/>
      <c r="E20" s="280"/>
      <c r="F20" s="281"/>
      <c r="H20" s="139"/>
    </row>
    <row r="21" spans="1:8" ht="8.25" customHeight="1">
      <c r="A21" s="95"/>
      <c r="B21" s="279"/>
      <c r="C21" s="280"/>
      <c r="D21" s="281"/>
      <c r="E21" s="280"/>
      <c r="F21" s="281"/>
      <c r="H21" s="139"/>
    </row>
    <row r="22" spans="1:8" ht="19.5" customHeight="1">
      <c r="A22" s="91" t="s">
        <v>225</v>
      </c>
      <c r="B22" s="227">
        <v>0.39</v>
      </c>
      <c r="C22" s="280">
        <v>0.4</v>
      </c>
      <c r="D22" s="227">
        <v>0.49</v>
      </c>
      <c r="E22" s="280">
        <v>0.45</v>
      </c>
      <c r="F22" s="227">
        <v>0.43</v>
      </c>
      <c r="H22" s="139"/>
    </row>
    <row r="23" spans="1:8" ht="13.5">
      <c r="A23" s="95" t="s">
        <v>92</v>
      </c>
      <c r="B23" s="279"/>
      <c r="C23" s="280"/>
      <c r="D23" s="281"/>
      <c r="E23" s="280"/>
      <c r="F23" s="281"/>
      <c r="H23" s="139"/>
    </row>
    <row r="24" spans="1:8" ht="6" customHeight="1">
      <c r="A24" s="95"/>
      <c r="B24" s="279"/>
      <c r="C24" s="280"/>
      <c r="D24" s="281"/>
      <c r="E24" s="280"/>
      <c r="F24" s="281"/>
      <c r="H24" s="139"/>
    </row>
    <row r="25" spans="1:8" ht="13.5">
      <c r="A25" s="91" t="s">
        <v>93</v>
      </c>
      <c r="B25" s="227">
        <v>0.63</v>
      </c>
      <c r="C25" s="280">
        <v>0.82</v>
      </c>
      <c r="D25" s="227">
        <v>0.77</v>
      </c>
      <c r="E25" s="280">
        <v>0.73</v>
      </c>
      <c r="F25" s="227">
        <v>0.74</v>
      </c>
      <c r="H25" s="139"/>
    </row>
    <row r="26" spans="1:8" ht="13.5">
      <c r="A26" s="95" t="s">
        <v>94</v>
      </c>
      <c r="B26" s="279"/>
      <c r="C26" s="280"/>
      <c r="D26" s="281"/>
      <c r="E26" s="280"/>
      <c r="F26" s="281"/>
      <c r="H26" s="139"/>
    </row>
    <row r="27" spans="1:8" ht="8.25" customHeight="1">
      <c r="A27" s="95"/>
      <c r="B27" s="279"/>
      <c r="C27" s="280"/>
      <c r="D27" s="281"/>
      <c r="E27" s="280"/>
      <c r="F27" s="281"/>
      <c r="H27" s="139"/>
    </row>
    <row r="28" spans="1:8" ht="13.5">
      <c r="A28" s="91" t="s">
        <v>95</v>
      </c>
      <c r="B28" s="227">
        <v>1.03</v>
      </c>
      <c r="C28" s="280">
        <v>1.1</v>
      </c>
      <c r="D28" s="227">
        <v>1.09</v>
      </c>
      <c r="E28" s="280">
        <v>0.98</v>
      </c>
      <c r="F28" s="227">
        <v>1.05</v>
      </c>
      <c r="H28" s="139"/>
    </row>
    <row r="29" spans="1:8" ht="13.5">
      <c r="A29" s="95" t="s">
        <v>96</v>
      </c>
      <c r="B29" s="279"/>
      <c r="C29" s="280"/>
      <c r="D29" s="281"/>
      <c r="E29" s="280"/>
      <c r="F29" s="281"/>
      <c r="H29" s="139"/>
    </row>
    <row r="30" spans="1:8" ht="9" customHeight="1">
      <c r="A30" s="95"/>
      <c r="B30" s="279"/>
      <c r="C30" s="280"/>
      <c r="D30" s="281"/>
      <c r="E30" s="280"/>
      <c r="F30" s="281"/>
      <c r="H30" s="139"/>
    </row>
    <row r="31" spans="1:8" ht="13.5">
      <c r="A31" s="91" t="s">
        <v>97</v>
      </c>
      <c r="B31" s="227">
        <v>1.69</v>
      </c>
      <c r="C31" s="280">
        <v>1.65</v>
      </c>
      <c r="D31" s="227">
        <v>1.91</v>
      </c>
      <c r="E31" s="280">
        <v>1.66</v>
      </c>
      <c r="F31" s="227">
        <v>1.73</v>
      </c>
      <c r="H31" s="139"/>
    </row>
    <row r="32" spans="1:8" ht="13.5">
      <c r="A32" s="95" t="s">
        <v>98</v>
      </c>
      <c r="B32" s="279"/>
      <c r="C32" s="280"/>
      <c r="D32" s="281"/>
      <c r="E32" s="280"/>
      <c r="F32" s="281"/>
      <c r="H32" s="139"/>
    </row>
    <row r="33" spans="1:8" ht="7.5" customHeight="1">
      <c r="A33" s="95"/>
      <c r="B33" s="279"/>
      <c r="C33" s="280"/>
      <c r="D33" s="281"/>
      <c r="E33" s="280"/>
      <c r="F33" s="281"/>
      <c r="H33" s="139"/>
    </row>
    <row r="34" spans="1:8" ht="13.5">
      <c r="A34" s="91" t="s">
        <v>99</v>
      </c>
      <c r="B34" s="227">
        <v>0.51</v>
      </c>
      <c r="C34" s="280">
        <v>0.52</v>
      </c>
      <c r="D34" s="227">
        <v>0.6</v>
      </c>
      <c r="E34" s="280">
        <v>0.45</v>
      </c>
      <c r="F34" s="227">
        <v>0.52</v>
      </c>
      <c r="H34" s="139"/>
    </row>
    <row r="35" spans="1:8" ht="13.5">
      <c r="A35" s="95" t="s">
        <v>100</v>
      </c>
      <c r="B35" s="279"/>
      <c r="C35" s="280"/>
      <c r="D35" s="281"/>
      <c r="E35" s="280"/>
      <c r="F35" s="281"/>
      <c r="H35" s="139"/>
    </row>
    <row r="36" spans="1:8" ht="7.5" customHeight="1">
      <c r="A36" s="95"/>
      <c r="B36" s="279"/>
      <c r="C36" s="280"/>
      <c r="D36" s="281"/>
      <c r="E36" s="280"/>
      <c r="F36" s="281"/>
      <c r="H36" s="139"/>
    </row>
    <row r="37" spans="1:8" ht="13.5">
      <c r="A37" s="91" t="s">
        <v>101</v>
      </c>
      <c r="B37" s="227">
        <v>0.81</v>
      </c>
      <c r="C37" s="280">
        <v>0.82</v>
      </c>
      <c r="D37" s="227">
        <v>0.92</v>
      </c>
      <c r="E37" s="280">
        <v>0.93</v>
      </c>
      <c r="F37" s="227">
        <v>0.87</v>
      </c>
      <c r="H37" s="139"/>
    </row>
    <row r="38" spans="1:8" ht="13.5">
      <c r="A38" s="95" t="s">
        <v>102</v>
      </c>
      <c r="B38" s="279"/>
      <c r="C38" s="280"/>
      <c r="D38" s="281"/>
      <c r="E38" s="280"/>
      <c r="F38" s="281"/>
      <c r="H38" s="139"/>
    </row>
    <row r="39" spans="1:8" ht="8.25" customHeight="1">
      <c r="A39" s="95"/>
      <c r="B39" s="279"/>
      <c r="C39" s="280"/>
      <c r="D39" s="281"/>
      <c r="E39" s="280"/>
      <c r="F39" s="281"/>
      <c r="H39" s="139"/>
    </row>
    <row r="40" spans="1:8" ht="22.5" customHeight="1">
      <c r="A40" s="91" t="s">
        <v>226</v>
      </c>
      <c r="B40" s="227">
        <v>0.47</v>
      </c>
      <c r="C40" s="280">
        <v>0.52</v>
      </c>
      <c r="D40" s="227">
        <v>0.41</v>
      </c>
      <c r="E40" s="280">
        <v>0.57</v>
      </c>
      <c r="F40" s="227">
        <v>0.49</v>
      </c>
      <c r="H40" s="139"/>
    </row>
    <row r="41" spans="1:8" ht="15.75" customHeight="1">
      <c r="A41" s="95" t="s">
        <v>103</v>
      </c>
      <c r="B41" s="279"/>
      <c r="C41" s="280"/>
      <c r="D41" s="281"/>
      <c r="E41" s="280"/>
      <c r="F41" s="281"/>
      <c r="H41" s="139"/>
    </row>
    <row r="42" spans="1:8" ht="7.5" customHeight="1">
      <c r="A42" s="95"/>
      <c r="B42" s="279"/>
      <c r="C42" s="280"/>
      <c r="D42" s="281"/>
      <c r="E42" s="280"/>
      <c r="F42" s="281"/>
      <c r="H42" s="139"/>
    </row>
    <row r="43" spans="1:8" ht="29.25">
      <c r="A43" s="116" t="s">
        <v>228</v>
      </c>
      <c r="B43" s="280">
        <v>0.56</v>
      </c>
      <c r="C43" s="280">
        <v>0.52</v>
      </c>
      <c r="D43" s="227">
        <v>0.51</v>
      </c>
      <c r="E43" s="280">
        <v>0.5</v>
      </c>
      <c r="F43" s="227">
        <v>0.52</v>
      </c>
      <c r="H43" s="139"/>
    </row>
    <row r="44" spans="1:8" ht="27">
      <c r="A44" s="95" t="s">
        <v>68</v>
      </c>
      <c r="B44" s="279"/>
      <c r="C44" s="280"/>
      <c r="D44" s="281"/>
      <c r="E44" s="280"/>
      <c r="F44" s="281"/>
      <c r="H44" s="139"/>
    </row>
    <row r="45" spans="1:8" ht="8.25" customHeight="1">
      <c r="A45" s="99"/>
      <c r="B45" s="279"/>
      <c r="C45" s="280"/>
      <c r="D45" s="281"/>
      <c r="E45" s="280"/>
      <c r="F45" s="281"/>
      <c r="H45" s="139"/>
    </row>
    <row r="46" spans="1:8" ht="13.5">
      <c r="A46" s="91" t="s">
        <v>42</v>
      </c>
      <c r="B46" s="227">
        <v>0.07</v>
      </c>
      <c r="C46" s="280">
        <v>0.07</v>
      </c>
      <c r="D46" s="227">
        <v>0.12</v>
      </c>
      <c r="E46" s="280">
        <v>0.07</v>
      </c>
      <c r="F46" s="227">
        <v>0.08</v>
      </c>
      <c r="H46" s="139"/>
    </row>
    <row r="47" spans="1:8" ht="13.5">
      <c r="A47" s="95" t="s">
        <v>43</v>
      </c>
      <c r="B47" s="279"/>
      <c r="C47" s="280"/>
      <c r="D47" s="281"/>
      <c r="E47" s="280"/>
      <c r="F47" s="281"/>
      <c r="H47" s="139"/>
    </row>
    <row r="48" spans="1:8" ht="6.75" customHeight="1">
      <c r="A48" s="95"/>
      <c r="B48" s="279"/>
      <c r="C48" s="280"/>
      <c r="D48" s="281"/>
      <c r="E48" s="280"/>
      <c r="F48" s="281"/>
      <c r="H48" s="139"/>
    </row>
    <row r="49" spans="1:8" ht="13.5">
      <c r="A49" s="91" t="s">
        <v>104</v>
      </c>
      <c r="B49" s="227">
        <v>0.25</v>
      </c>
      <c r="C49" s="280">
        <v>0.23</v>
      </c>
      <c r="D49" s="227">
        <v>0.25</v>
      </c>
      <c r="E49" s="280">
        <v>0.24</v>
      </c>
      <c r="F49" s="227">
        <v>0.24</v>
      </c>
      <c r="H49" s="139"/>
    </row>
    <row r="50" spans="1:8" ht="13.5">
      <c r="A50" s="95" t="s">
        <v>105</v>
      </c>
      <c r="B50" s="279"/>
      <c r="C50" s="280"/>
      <c r="D50" s="281"/>
      <c r="E50" s="280"/>
      <c r="F50" s="281"/>
      <c r="H50" s="139"/>
    </row>
    <row r="51" spans="1:8" ht="7.5" customHeight="1">
      <c r="A51" s="95"/>
      <c r="B51" s="279"/>
      <c r="C51" s="280"/>
      <c r="D51" s="281"/>
      <c r="E51" s="280"/>
      <c r="F51" s="281"/>
      <c r="H51" s="139"/>
    </row>
    <row r="52" spans="1:8" ht="27">
      <c r="A52" s="91" t="s">
        <v>153</v>
      </c>
      <c r="B52" s="227">
        <v>0.36</v>
      </c>
      <c r="C52" s="280">
        <v>0.32</v>
      </c>
      <c r="D52" s="227">
        <v>0.37</v>
      </c>
      <c r="E52" s="280">
        <v>0.37</v>
      </c>
      <c r="F52" s="227">
        <v>0.36</v>
      </c>
      <c r="H52" s="139"/>
    </row>
    <row r="53" spans="1:8" ht="13.5">
      <c r="A53" s="95" t="s">
        <v>106</v>
      </c>
      <c r="B53" s="282"/>
      <c r="C53" s="282"/>
      <c r="D53" s="282"/>
      <c r="E53" s="282"/>
      <c r="F53" s="283"/>
      <c r="H53" s="139"/>
    </row>
    <row r="54" spans="2:8" ht="6" customHeight="1">
      <c r="B54" s="104"/>
      <c r="C54" s="104"/>
      <c r="D54" s="104"/>
      <c r="E54" s="104"/>
      <c r="F54" s="104"/>
      <c r="H54" s="139"/>
    </row>
    <row r="55" spans="1:6" ht="13.5">
      <c r="A55" s="105" t="s">
        <v>107</v>
      </c>
      <c r="B55" s="46">
        <v>0.94</v>
      </c>
      <c r="C55" s="104">
        <v>0.66</v>
      </c>
      <c r="D55" s="284">
        <v>0.9</v>
      </c>
      <c r="E55" s="104">
        <v>0.83</v>
      </c>
      <c r="F55" s="104">
        <v>0.83</v>
      </c>
    </row>
    <row r="56" spans="1:6" ht="13.5">
      <c r="A56" s="119" t="s">
        <v>108</v>
      </c>
      <c r="C56" s="104"/>
      <c r="D56" s="104"/>
      <c r="E56" s="104"/>
      <c r="F56" s="104"/>
    </row>
  </sheetData>
  <sheetProtection/>
  <mergeCells count="7">
    <mergeCell ref="B5:E5"/>
    <mergeCell ref="B4:E4"/>
    <mergeCell ref="B8:F8"/>
    <mergeCell ref="B6:B7"/>
    <mergeCell ref="C6:C7"/>
    <mergeCell ref="D6:D7"/>
    <mergeCell ref="E6:E7"/>
  </mergeCells>
  <printOptions/>
  <pageMargins left="0.5905511811023623" right="0.7874015748031497" top="0.7874015748031497" bottom="0.6692913385826772" header="0.5118110236220472" footer="0.5118110236220472"/>
  <pageSetup horizontalDpi="600" verticalDpi="600" orientation="portrait" paperSize="9" scale="97" r:id="rId1"/>
  <headerFooter scaleWithDoc="0">
    <oddFooter>&amp;C34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A2" sqref="A2"/>
    </sheetView>
  </sheetViews>
  <sheetFormatPr defaultColWidth="9.140625" defaultRowHeight="12.75"/>
  <cols>
    <col min="1" max="1" width="45.421875" style="46" customWidth="1"/>
    <col min="2" max="2" width="8.28125" style="46" customWidth="1"/>
    <col min="3" max="3" width="8.8515625" style="46" customWidth="1"/>
    <col min="4" max="5" width="9.00390625" style="46" customWidth="1"/>
    <col min="6" max="6" width="10.57421875" style="46" customWidth="1"/>
    <col min="7" max="16384" width="9.140625" style="46" customWidth="1"/>
  </cols>
  <sheetData>
    <row r="1" ht="13.5">
      <c r="A1" s="43" t="s">
        <v>298</v>
      </c>
    </row>
    <row r="2" ht="13.5">
      <c r="A2" s="45" t="s">
        <v>319</v>
      </c>
    </row>
    <row r="3" ht="9" customHeight="1"/>
    <row r="4" spans="1:6" ht="13.5">
      <c r="A4" s="47"/>
      <c r="B4" s="424" t="s">
        <v>71</v>
      </c>
      <c r="C4" s="428"/>
      <c r="D4" s="428"/>
      <c r="E4" s="425"/>
      <c r="F4" s="73" t="s">
        <v>38</v>
      </c>
    </row>
    <row r="5" spans="1:6" ht="15.75" customHeight="1">
      <c r="A5" s="75" t="s">
        <v>1</v>
      </c>
      <c r="B5" s="426" t="s">
        <v>63</v>
      </c>
      <c r="C5" s="429"/>
      <c r="D5" s="429"/>
      <c r="E5" s="427"/>
      <c r="F5" s="52" t="s">
        <v>28</v>
      </c>
    </row>
    <row r="6" spans="1:6" ht="13.5">
      <c r="A6" s="78" t="s">
        <v>29</v>
      </c>
      <c r="B6" s="432" t="s">
        <v>34</v>
      </c>
      <c r="C6" s="432" t="s">
        <v>35</v>
      </c>
      <c r="D6" s="432" t="s">
        <v>36</v>
      </c>
      <c r="E6" s="432" t="s">
        <v>37</v>
      </c>
      <c r="F6" s="55" t="s">
        <v>65</v>
      </c>
    </row>
    <row r="7" spans="2:6" ht="13.5">
      <c r="B7" s="455"/>
      <c r="C7" s="455"/>
      <c r="D7" s="455"/>
      <c r="E7" s="455"/>
      <c r="F7" s="76" t="s">
        <v>66</v>
      </c>
    </row>
    <row r="8" spans="1:6" ht="14.25">
      <c r="A8" s="276"/>
      <c r="B8" s="430" t="s">
        <v>260</v>
      </c>
      <c r="C8" s="436"/>
      <c r="D8" s="436"/>
      <c r="E8" s="436"/>
      <c r="F8" s="436"/>
    </row>
    <row r="9" spans="1:6" ht="6" customHeight="1">
      <c r="A9" s="47"/>
      <c r="B9" s="58"/>
      <c r="C9" s="58"/>
      <c r="D9" s="58"/>
      <c r="E9" s="58"/>
      <c r="F9" s="109"/>
    </row>
    <row r="10" spans="1:6" ht="13.5">
      <c r="A10" s="202" t="s">
        <v>4</v>
      </c>
      <c r="B10" s="286">
        <v>0.48</v>
      </c>
      <c r="C10" s="278">
        <v>0.51</v>
      </c>
      <c r="D10" s="278">
        <v>0.53</v>
      </c>
      <c r="E10" s="278">
        <v>0.48</v>
      </c>
      <c r="F10" s="278">
        <v>0.5</v>
      </c>
    </row>
    <row r="11" spans="1:6" ht="13.5">
      <c r="A11" s="69" t="s">
        <v>33</v>
      </c>
      <c r="B11" s="280"/>
      <c r="C11" s="281"/>
      <c r="D11" s="280"/>
      <c r="E11" s="279"/>
      <c r="F11" s="279"/>
    </row>
    <row r="12" spans="1:6" ht="3.75" customHeight="1">
      <c r="A12" s="205"/>
      <c r="B12" s="280"/>
      <c r="C12" s="281"/>
      <c r="D12" s="280"/>
      <c r="E12" s="279"/>
      <c r="F12" s="279"/>
    </row>
    <row r="13" spans="1:6" ht="27">
      <c r="A13" s="202" t="s">
        <v>164</v>
      </c>
      <c r="B13" s="280">
        <v>0.24</v>
      </c>
      <c r="C13" s="227">
        <v>0.23</v>
      </c>
      <c r="D13" s="280">
        <v>0.22</v>
      </c>
      <c r="E13" s="279">
        <v>0.23</v>
      </c>
      <c r="F13" s="279">
        <v>0.23</v>
      </c>
    </row>
    <row r="14" spans="1:6" ht="13.5">
      <c r="A14" s="206" t="s">
        <v>137</v>
      </c>
      <c r="B14" s="280"/>
      <c r="C14" s="281"/>
      <c r="D14" s="280"/>
      <c r="E14" s="279"/>
      <c r="F14" s="279"/>
    </row>
    <row r="15" spans="1:6" ht="8.25" customHeight="1">
      <c r="A15" s="205"/>
      <c r="B15" s="280"/>
      <c r="C15" s="281"/>
      <c r="D15" s="280"/>
      <c r="E15" s="279"/>
      <c r="F15" s="279"/>
    </row>
    <row r="16" spans="1:6" ht="13.5">
      <c r="A16" s="202" t="s">
        <v>49</v>
      </c>
      <c r="B16" s="280">
        <v>0.46</v>
      </c>
      <c r="C16" s="227">
        <v>0.49</v>
      </c>
      <c r="D16" s="280">
        <v>0.55</v>
      </c>
      <c r="E16" s="279">
        <v>0.49</v>
      </c>
      <c r="F16" s="279">
        <v>0.5</v>
      </c>
    </row>
    <row r="17" spans="1:6" ht="13.5">
      <c r="A17" s="206" t="s">
        <v>50</v>
      </c>
      <c r="B17" s="280"/>
      <c r="C17" s="281"/>
      <c r="D17" s="280"/>
      <c r="E17" s="279"/>
      <c r="F17" s="279"/>
    </row>
    <row r="18" spans="1:6" ht="4.5" customHeight="1">
      <c r="A18" s="206"/>
      <c r="B18" s="280"/>
      <c r="C18" s="281"/>
      <c r="D18" s="280"/>
      <c r="E18" s="279"/>
      <c r="F18" s="279"/>
    </row>
    <row r="19" spans="1:6" ht="13.5">
      <c r="A19" s="207" t="s">
        <v>237</v>
      </c>
      <c r="B19" s="280"/>
      <c r="C19" s="281"/>
      <c r="D19" s="280"/>
      <c r="E19" s="279"/>
      <c r="F19" s="279"/>
    </row>
    <row r="20" spans="1:6" ht="4.5" customHeight="1">
      <c r="A20" s="207"/>
      <c r="B20" s="280"/>
      <c r="C20" s="281"/>
      <c r="D20" s="280"/>
      <c r="E20" s="279"/>
      <c r="F20" s="279"/>
    </row>
    <row r="21" spans="1:6" ht="22.5" customHeight="1">
      <c r="A21" s="268" t="s">
        <v>123</v>
      </c>
      <c r="B21" s="280">
        <v>0.59</v>
      </c>
      <c r="C21" s="227">
        <v>0.65</v>
      </c>
      <c r="D21" s="280">
        <v>0.68</v>
      </c>
      <c r="E21" s="279">
        <v>0.63</v>
      </c>
      <c r="F21" s="279">
        <v>0.64</v>
      </c>
    </row>
    <row r="22" spans="1:6" ht="13.5">
      <c r="A22" s="212" t="s">
        <v>130</v>
      </c>
      <c r="B22" s="280"/>
      <c r="C22" s="281"/>
      <c r="D22" s="280"/>
      <c r="E22" s="279"/>
      <c r="F22" s="279"/>
    </row>
    <row r="23" spans="1:6" ht="6.75" customHeight="1">
      <c r="A23" s="205"/>
      <c r="B23" s="280"/>
      <c r="C23" s="281"/>
      <c r="D23" s="280"/>
      <c r="E23" s="279"/>
      <c r="F23" s="279"/>
    </row>
    <row r="24" spans="1:6" ht="13.5">
      <c r="A24" s="202" t="s">
        <v>51</v>
      </c>
      <c r="B24" s="280">
        <v>0.54</v>
      </c>
      <c r="C24" s="227">
        <v>0.46</v>
      </c>
      <c r="D24" s="280">
        <v>0.49</v>
      </c>
      <c r="E24" s="279">
        <v>0.47</v>
      </c>
      <c r="F24" s="279">
        <v>0.49</v>
      </c>
    </row>
    <row r="25" spans="1:6" ht="13.5">
      <c r="A25" s="206" t="s">
        <v>52</v>
      </c>
      <c r="B25" s="280"/>
      <c r="C25" s="281"/>
      <c r="D25" s="280"/>
      <c r="E25" s="279"/>
      <c r="F25" s="279"/>
    </row>
    <row r="26" spans="1:6" ht="5.25" customHeight="1">
      <c r="A26" s="206"/>
      <c r="B26" s="280"/>
      <c r="C26" s="281"/>
      <c r="D26" s="280"/>
      <c r="E26" s="279"/>
      <c r="F26" s="279"/>
    </row>
    <row r="27" spans="1:6" ht="13.5">
      <c r="A27" s="207" t="s">
        <v>237</v>
      </c>
      <c r="B27" s="280"/>
      <c r="C27" s="281"/>
      <c r="D27" s="280"/>
      <c r="E27" s="279"/>
      <c r="F27" s="279"/>
    </row>
    <row r="28" spans="1:6" ht="3" customHeight="1">
      <c r="A28" s="215"/>
      <c r="B28" s="280"/>
      <c r="C28" s="281"/>
      <c r="D28" s="280"/>
      <c r="E28" s="279"/>
      <c r="F28" s="279"/>
    </row>
    <row r="29" spans="1:6" ht="27">
      <c r="A29" s="268" t="s">
        <v>165</v>
      </c>
      <c r="B29" s="280">
        <v>0.66</v>
      </c>
      <c r="C29" s="227">
        <v>0.61</v>
      </c>
      <c r="D29" s="280">
        <v>0.66</v>
      </c>
      <c r="E29" s="279">
        <v>0.62</v>
      </c>
      <c r="F29" s="279">
        <v>0.64</v>
      </c>
    </row>
    <row r="30" spans="1:6" ht="15.75" customHeight="1">
      <c r="A30" s="209" t="s">
        <v>134</v>
      </c>
      <c r="B30" s="280"/>
      <c r="C30" s="281"/>
      <c r="D30" s="280"/>
      <c r="E30" s="279"/>
      <c r="F30" s="279"/>
    </row>
    <row r="31" spans="1:6" ht="6.75" customHeight="1">
      <c r="A31" s="206"/>
      <c r="B31" s="280"/>
      <c r="C31" s="281"/>
      <c r="D31" s="280"/>
      <c r="E31" s="279"/>
      <c r="F31" s="279"/>
    </row>
    <row r="32" spans="1:6" ht="13.5">
      <c r="A32" s="202" t="s">
        <v>53</v>
      </c>
      <c r="B32" s="280">
        <v>0.43</v>
      </c>
      <c r="C32" s="227">
        <v>0.43</v>
      </c>
      <c r="D32" s="280">
        <v>0.47</v>
      </c>
      <c r="E32" s="279">
        <v>0.4</v>
      </c>
      <c r="F32" s="279">
        <v>0.44</v>
      </c>
    </row>
    <row r="33" spans="1:6" ht="13.5">
      <c r="A33" s="206" t="s">
        <v>138</v>
      </c>
      <c r="B33" s="280"/>
      <c r="C33" s="281"/>
      <c r="D33" s="280"/>
      <c r="E33" s="279"/>
      <c r="F33" s="279"/>
    </row>
    <row r="34" spans="1:6" ht="8.25" customHeight="1">
      <c r="A34" s="206"/>
      <c r="B34" s="280"/>
      <c r="C34" s="281"/>
      <c r="D34" s="280"/>
      <c r="E34" s="279"/>
      <c r="F34" s="279"/>
    </row>
    <row r="35" spans="1:6" ht="13.5">
      <c r="A35" s="207" t="s">
        <v>237</v>
      </c>
      <c r="B35" s="280"/>
      <c r="C35" s="281"/>
      <c r="D35" s="280"/>
      <c r="E35" s="279"/>
      <c r="F35" s="279"/>
    </row>
    <row r="36" spans="1:6" ht="8.25" customHeight="1">
      <c r="A36" s="207"/>
      <c r="B36" s="280"/>
      <c r="C36" s="281"/>
      <c r="D36" s="280"/>
      <c r="E36" s="279"/>
      <c r="F36" s="279"/>
    </row>
    <row r="37" spans="1:6" ht="13.5">
      <c r="A37" s="268" t="s">
        <v>124</v>
      </c>
      <c r="B37" s="280">
        <v>0.58</v>
      </c>
      <c r="C37" s="227">
        <v>0.57</v>
      </c>
      <c r="D37" s="280">
        <v>0.61</v>
      </c>
      <c r="E37" s="279">
        <v>0.53</v>
      </c>
      <c r="F37" s="279">
        <v>0.57</v>
      </c>
    </row>
    <row r="38" spans="1:6" ht="13.5">
      <c r="A38" s="212" t="s">
        <v>131</v>
      </c>
      <c r="B38" s="280"/>
      <c r="C38" s="281"/>
      <c r="D38" s="280"/>
      <c r="E38" s="279"/>
      <c r="F38" s="279"/>
    </row>
    <row r="39" spans="1:6" ht="8.25" customHeight="1">
      <c r="A39" s="206"/>
      <c r="B39" s="280"/>
      <c r="C39" s="281"/>
      <c r="D39" s="280"/>
      <c r="E39" s="279"/>
      <c r="F39" s="279"/>
    </row>
    <row r="40" spans="1:6" ht="13.5">
      <c r="A40" s="202" t="s">
        <v>127</v>
      </c>
      <c r="B40" s="280">
        <v>0.45</v>
      </c>
      <c r="C40" s="227">
        <v>0.43</v>
      </c>
      <c r="D40" s="280">
        <v>0.49</v>
      </c>
      <c r="E40" s="279">
        <v>0.45</v>
      </c>
      <c r="F40" s="279">
        <v>0.46</v>
      </c>
    </row>
    <row r="41" spans="1:6" ht="13.5">
      <c r="A41" s="214" t="s">
        <v>135</v>
      </c>
      <c r="B41" s="280"/>
      <c r="C41" s="281"/>
      <c r="D41" s="280"/>
      <c r="E41" s="279"/>
      <c r="F41" s="279"/>
    </row>
    <row r="42" spans="1:6" ht="4.5" customHeight="1">
      <c r="A42" s="206"/>
      <c r="B42" s="280"/>
      <c r="C42" s="281"/>
      <c r="D42" s="280"/>
      <c r="E42" s="279"/>
      <c r="F42" s="279"/>
    </row>
    <row r="43" spans="1:6" ht="13.5">
      <c r="A43" s="207" t="s">
        <v>237</v>
      </c>
      <c r="B43" s="280"/>
      <c r="C43" s="281"/>
      <c r="D43" s="280"/>
      <c r="E43" s="279"/>
      <c r="F43" s="279"/>
    </row>
    <row r="44" spans="1:6" ht="4.5" customHeight="1">
      <c r="A44" s="216"/>
      <c r="B44" s="280"/>
      <c r="C44" s="281"/>
      <c r="D44" s="280"/>
      <c r="E44" s="279"/>
      <c r="F44" s="279"/>
    </row>
    <row r="45" spans="1:6" ht="13.5">
      <c r="A45" s="217" t="s">
        <v>128</v>
      </c>
      <c r="B45" s="280">
        <v>0.44</v>
      </c>
      <c r="C45" s="227">
        <v>0.43</v>
      </c>
      <c r="D45" s="280">
        <v>0.51</v>
      </c>
      <c r="E45" s="279">
        <v>0.39</v>
      </c>
      <c r="F45" s="279">
        <v>0.44</v>
      </c>
    </row>
    <row r="46" spans="1:6" ht="13.5">
      <c r="A46" s="212" t="s">
        <v>132</v>
      </c>
      <c r="B46" s="280"/>
      <c r="C46" s="281"/>
      <c r="D46" s="280"/>
      <c r="E46" s="279"/>
      <c r="F46" s="279"/>
    </row>
    <row r="47" spans="1:6" ht="8.25" customHeight="1">
      <c r="A47" s="216"/>
      <c r="B47" s="280"/>
      <c r="C47" s="281"/>
      <c r="D47" s="280"/>
      <c r="E47" s="279"/>
      <c r="F47" s="279"/>
    </row>
    <row r="48" spans="1:6" ht="13.5">
      <c r="A48" s="217" t="s">
        <v>54</v>
      </c>
      <c r="B48" s="280">
        <v>0.37</v>
      </c>
      <c r="C48" s="227">
        <v>0.26</v>
      </c>
      <c r="D48" s="280">
        <v>0.39</v>
      </c>
      <c r="E48" s="279">
        <v>0.26</v>
      </c>
      <c r="F48" s="279">
        <v>0.32</v>
      </c>
    </row>
    <row r="49" spans="1:6" ht="15.75" customHeight="1">
      <c r="A49" s="214" t="s">
        <v>136</v>
      </c>
      <c r="B49" s="280"/>
      <c r="C49" s="281"/>
      <c r="D49" s="280"/>
      <c r="E49" s="279"/>
      <c r="F49" s="279"/>
    </row>
    <row r="50" spans="1:6" ht="4.5" customHeight="1">
      <c r="A50" s="205"/>
      <c r="B50" s="280"/>
      <c r="C50" s="281"/>
      <c r="D50" s="280"/>
      <c r="E50" s="279"/>
      <c r="F50" s="279"/>
    </row>
    <row r="51" spans="1:6" ht="13.5">
      <c r="A51" s="202" t="s">
        <v>55</v>
      </c>
      <c r="B51" s="280">
        <v>0.69</v>
      </c>
      <c r="C51" s="227">
        <v>0.75</v>
      </c>
      <c r="D51" s="280">
        <v>0.74</v>
      </c>
      <c r="E51" s="279">
        <v>0.64</v>
      </c>
      <c r="F51" s="279">
        <v>0.71</v>
      </c>
    </row>
    <row r="52" spans="1:6" ht="13.5">
      <c r="A52" s="206" t="s">
        <v>56</v>
      </c>
      <c r="B52" s="280"/>
      <c r="C52" s="281"/>
      <c r="D52" s="280"/>
      <c r="E52" s="279"/>
      <c r="F52" s="279"/>
    </row>
    <row r="53" spans="1:6" ht="4.5" customHeight="1">
      <c r="A53" s="206"/>
      <c r="B53" s="280"/>
      <c r="C53" s="281"/>
      <c r="D53" s="280"/>
      <c r="E53" s="279"/>
      <c r="F53" s="279"/>
    </row>
    <row r="54" spans="1:6" ht="13.5">
      <c r="A54" s="207" t="s">
        <v>237</v>
      </c>
      <c r="B54" s="280"/>
      <c r="C54" s="281"/>
      <c r="D54" s="280"/>
      <c r="E54" s="279"/>
      <c r="F54" s="279"/>
    </row>
    <row r="55" spans="1:6" ht="4.5" customHeight="1">
      <c r="A55" s="206"/>
      <c r="B55" s="280"/>
      <c r="C55" s="281"/>
      <c r="D55" s="280"/>
      <c r="E55" s="279"/>
      <c r="F55" s="279"/>
    </row>
    <row r="56" spans="1:6" ht="27">
      <c r="A56" s="268" t="s">
        <v>154</v>
      </c>
      <c r="B56" s="280">
        <v>0.58</v>
      </c>
      <c r="C56" s="227">
        <v>0.6</v>
      </c>
      <c r="D56" s="280">
        <v>0.69</v>
      </c>
      <c r="E56" s="279">
        <v>0.57</v>
      </c>
      <c r="F56" s="279">
        <v>0.61</v>
      </c>
    </row>
    <row r="57" spans="1:6" ht="13.5">
      <c r="A57" s="212" t="s">
        <v>133</v>
      </c>
      <c r="B57" s="280"/>
      <c r="C57" s="281"/>
      <c r="D57" s="280"/>
      <c r="E57" s="279"/>
      <c r="F57" s="279"/>
    </row>
    <row r="58" spans="1:6" ht="8.25" customHeight="1">
      <c r="A58" s="212"/>
      <c r="B58" s="280"/>
      <c r="C58" s="281"/>
      <c r="D58" s="280"/>
      <c r="E58" s="279"/>
      <c r="F58" s="279"/>
    </row>
    <row r="59" spans="1:6" ht="13.5">
      <c r="A59" s="202" t="s">
        <v>57</v>
      </c>
      <c r="B59" s="280">
        <v>0.55</v>
      </c>
      <c r="C59" s="227">
        <v>0.61</v>
      </c>
      <c r="D59" s="280">
        <v>0.68</v>
      </c>
      <c r="E59" s="279">
        <v>0.62</v>
      </c>
      <c r="F59" s="279">
        <v>0.62</v>
      </c>
    </row>
    <row r="60" spans="1:6" ht="13.5">
      <c r="A60" s="206" t="s">
        <v>58</v>
      </c>
      <c r="B60" s="280"/>
      <c r="C60" s="281"/>
      <c r="D60" s="280"/>
      <c r="E60" s="279"/>
      <c r="F60" s="279"/>
    </row>
    <row r="61" spans="1:6" ht="4.5" customHeight="1">
      <c r="A61" s="206"/>
      <c r="B61" s="280"/>
      <c r="C61" s="281"/>
      <c r="D61" s="280"/>
      <c r="E61" s="279"/>
      <c r="F61" s="279"/>
    </row>
    <row r="62" spans="1:6" ht="13.5">
      <c r="A62" s="207" t="s">
        <v>237</v>
      </c>
      <c r="B62" s="280"/>
      <c r="C62" s="281"/>
      <c r="D62" s="280"/>
      <c r="E62" s="279"/>
      <c r="F62" s="279"/>
    </row>
    <row r="63" spans="1:6" ht="3.75" customHeight="1">
      <c r="A63" s="215"/>
      <c r="B63" s="280"/>
      <c r="C63" s="281"/>
      <c r="D63" s="280"/>
      <c r="E63" s="279"/>
      <c r="F63" s="279"/>
    </row>
    <row r="64" spans="1:6" ht="13.5">
      <c r="A64" s="208" t="s">
        <v>77</v>
      </c>
      <c r="B64" s="280">
        <v>0.73</v>
      </c>
      <c r="C64" s="227">
        <v>0.75</v>
      </c>
      <c r="D64" s="280">
        <v>0.88</v>
      </c>
      <c r="E64" s="279">
        <v>0.9</v>
      </c>
      <c r="F64" s="279">
        <v>0.82</v>
      </c>
    </row>
    <row r="65" spans="1:6" ht="13.5">
      <c r="A65" s="211" t="s">
        <v>139</v>
      </c>
      <c r="B65" s="280"/>
      <c r="C65" s="281"/>
      <c r="D65" s="280"/>
      <c r="E65" s="279"/>
      <c r="F65" s="279"/>
    </row>
    <row r="66" spans="1:6" ht="8.25" customHeight="1">
      <c r="A66" s="205"/>
      <c r="B66" s="280"/>
      <c r="C66" s="281"/>
      <c r="D66" s="280"/>
      <c r="E66" s="279"/>
      <c r="F66" s="279"/>
    </row>
    <row r="67" spans="1:6" ht="13.5">
      <c r="A67" s="202" t="s">
        <v>59</v>
      </c>
      <c r="B67" s="280">
        <v>0.37</v>
      </c>
      <c r="C67" s="227">
        <v>0.48</v>
      </c>
      <c r="D67" s="280">
        <v>0.38</v>
      </c>
      <c r="E67" s="279">
        <v>0.42</v>
      </c>
      <c r="F67" s="279">
        <v>0.41</v>
      </c>
    </row>
    <row r="68" spans="1:6" ht="13.5">
      <c r="A68" s="206" t="s">
        <v>60</v>
      </c>
      <c r="B68" s="282"/>
      <c r="C68" s="285"/>
      <c r="D68" s="282"/>
      <c r="E68" s="283"/>
      <c r="F68" s="283"/>
    </row>
  </sheetData>
  <sheetProtection/>
  <mergeCells count="7">
    <mergeCell ref="B5:E5"/>
    <mergeCell ref="B4:E4"/>
    <mergeCell ref="B8:F8"/>
    <mergeCell ref="B6:B7"/>
    <mergeCell ref="C6:C7"/>
    <mergeCell ref="D6:D7"/>
    <mergeCell ref="E6:E7"/>
  </mergeCells>
  <printOptions/>
  <pageMargins left="0.7874015748031497" right="0.5905511811023623" top="0.7874015748031497" bottom="0.6692913385826772" header="0.5118110236220472" footer="0.5118110236220472"/>
  <pageSetup horizontalDpi="600" verticalDpi="600" orientation="portrait" paperSize="9" scale="95" r:id="rId1"/>
  <headerFooter scaleWithDoc="0">
    <oddFooter>&amp;C35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N32" sqref="N32"/>
    </sheetView>
  </sheetViews>
  <sheetFormatPr defaultColWidth="9.140625" defaultRowHeight="12.75"/>
  <cols>
    <col min="1" max="1" width="38.140625" style="46" customWidth="1"/>
    <col min="2" max="2" width="11.00390625" style="46" customWidth="1"/>
    <col min="3" max="4" width="9.140625" style="46" customWidth="1"/>
    <col min="5" max="5" width="9.8515625" style="46" customWidth="1"/>
    <col min="6" max="6" width="10.7109375" style="46" customWidth="1"/>
    <col min="7" max="7" width="9.57421875" style="46" customWidth="1"/>
    <col min="8" max="16384" width="9.140625" style="46" customWidth="1"/>
  </cols>
  <sheetData>
    <row r="1" ht="13.5">
      <c r="A1" s="43" t="s">
        <v>288</v>
      </c>
    </row>
    <row r="2" spans="1:11" ht="13.5">
      <c r="A2" s="43" t="s">
        <v>172</v>
      </c>
      <c r="K2" s="43"/>
    </row>
    <row r="3" ht="15.75" customHeight="1">
      <c r="A3" s="45" t="s">
        <v>281</v>
      </c>
    </row>
    <row r="4" ht="13.5">
      <c r="A4" s="45" t="s">
        <v>182</v>
      </c>
    </row>
    <row r="5" ht="4.5" customHeight="1"/>
    <row r="6" spans="1:7" ht="15.75" customHeight="1">
      <c r="A6" s="47"/>
      <c r="B6" s="58"/>
      <c r="C6" s="424" t="s">
        <v>0</v>
      </c>
      <c r="D6" s="425"/>
      <c r="E6" s="424" t="s">
        <v>183</v>
      </c>
      <c r="F6" s="428"/>
      <c r="G6" s="428"/>
    </row>
    <row r="7" spans="1:7" ht="14.25" customHeight="1">
      <c r="A7" s="75" t="s">
        <v>1</v>
      </c>
      <c r="B7" s="51" t="s">
        <v>5</v>
      </c>
      <c r="C7" s="426" t="s">
        <v>44</v>
      </c>
      <c r="D7" s="427"/>
      <c r="E7" s="426" t="s">
        <v>184</v>
      </c>
      <c r="F7" s="429"/>
      <c r="G7" s="429"/>
    </row>
    <row r="8" spans="1:7" ht="25.5" customHeight="1">
      <c r="A8" s="78" t="s">
        <v>29</v>
      </c>
      <c r="B8" s="50" t="s">
        <v>47</v>
      </c>
      <c r="C8" s="79" t="s">
        <v>2</v>
      </c>
      <c r="D8" s="79" t="s">
        <v>3</v>
      </c>
      <c r="E8" s="103" t="s">
        <v>187</v>
      </c>
      <c r="F8" s="81" t="s">
        <v>190</v>
      </c>
      <c r="G8" s="82" t="s">
        <v>188</v>
      </c>
    </row>
    <row r="9" spans="2:7" ht="27.75" customHeight="1">
      <c r="B9" s="50"/>
      <c r="C9" s="83" t="s">
        <v>46</v>
      </c>
      <c r="D9" s="83" t="s">
        <v>45</v>
      </c>
      <c r="E9" s="84" t="s">
        <v>186</v>
      </c>
      <c r="F9" s="85" t="s">
        <v>189</v>
      </c>
      <c r="G9" s="86" t="s">
        <v>185</v>
      </c>
    </row>
    <row r="10" spans="1:7" ht="13.5">
      <c r="A10" s="87"/>
      <c r="B10" s="430" t="s">
        <v>224</v>
      </c>
      <c r="C10" s="431"/>
      <c r="D10" s="431"/>
      <c r="E10" s="431"/>
      <c r="F10" s="431"/>
      <c r="G10" s="431"/>
    </row>
    <row r="11" spans="1:6" ht="6" customHeight="1">
      <c r="A11" s="47"/>
      <c r="B11" s="88"/>
      <c r="C11" s="89"/>
      <c r="D11" s="89"/>
      <c r="E11" s="89"/>
      <c r="F11" s="90"/>
    </row>
    <row r="12" spans="1:12" ht="15.75" customHeight="1">
      <c r="A12" s="91" t="s">
        <v>32</v>
      </c>
      <c r="B12" s="92">
        <v>624.7</v>
      </c>
      <c r="C12" s="93">
        <v>72.1</v>
      </c>
      <c r="D12" s="93">
        <v>552.6</v>
      </c>
      <c r="E12" s="93">
        <v>56</v>
      </c>
      <c r="F12" s="93">
        <v>153.6</v>
      </c>
      <c r="G12" s="94">
        <v>415.1</v>
      </c>
      <c r="H12" s="262"/>
      <c r="I12" s="94"/>
      <c r="J12" s="94"/>
      <c r="K12" s="94"/>
      <c r="L12" s="94"/>
    </row>
    <row r="13" spans="1:12" ht="15.75" customHeight="1">
      <c r="A13" s="95" t="s">
        <v>33</v>
      </c>
      <c r="B13" s="96"/>
      <c r="C13" s="96"/>
      <c r="D13" s="96"/>
      <c r="E13" s="96"/>
      <c r="F13" s="97"/>
      <c r="G13" s="98"/>
      <c r="I13" s="94"/>
      <c r="J13" s="94"/>
      <c r="K13" s="133"/>
      <c r="L13" s="98"/>
    </row>
    <row r="14" spans="1:12" ht="7.5" customHeight="1">
      <c r="A14" s="99"/>
      <c r="B14" s="96"/>
      <c r="C14" s="96"/>
      <c r="D14" s="96"/>
      <c r="E14" s="96"/>
      <c r="F14" s="97"/>
      <c r="G14" s="98"/>
      <c r="I14" s="94"/>
      <c r="J14" s="94"/>
      <c r="K14" s="133"/>
      <c r="L14" s="98"/>
    </row>
    <row r="15" spans="1:12" ht="15.75" customHeight="1">
      <c r="A15" s="91" t="s">
        <v>220</v>
      </c>
      <c r="B15" s="96"/>
      <c r="C15" s="96"/>
      <c r="D15" s="96"/>
      <c r="E15" s="96"/>
      <c r="F15" s="100"/>
      <c r="G15" s="98"/>
      <c r="I15" s="94"/>
      <c r="J15" s="94"/>
      <c r="K15" s="133"/>
      <c r="L15" s="98"/>
    </row>
    <row r="16" spans="1:12" ht="5.25" customHeight="1">
      <c r="A16" s="101"/>
      <c r="B16" s="96"/>
      <c r="C16" s="96"/>
      <c r="D16" s="96"/>
      <c r="E16" s="96"/>
      <c r="F16" s="97"/>
      <c r="G16" s="98"/>
      <c r="I16" s="94"/>
      <c r="J16" s="94"/>
      <c r="K16" s="133"/>
      <c r="L16" s="98"/>
    </row>
    <row r="17" spans="1:12" ht="15.75" customHeight="1">
      <c r="A17" s="91" t="s">
        <v>39</v>
      </c>
      <c r="B17" s="96">
        <v>78.9</v>
      </c>
      <c r="C17" s="96">
        <v>0.4</v>
      </c>
      <c r="D17" s="96">
        <v>78.5</v>
      </c>
      <c r="E17" s="96">
        <v>9.3</v>
      </c>
      <c r="F17" s="97">
        <v>21.2</v>
      </c>
      <c r="G17" s="102">
        <v>48.4</v>
      </c>
      <c r="I17" s="94"/>
      <c r="J17" s="94"/>
      <c r="K17" s="133"/>
      <c r="L17" s="98"/>
    </row>
    <row r="18" spans="1:12" ht="15.75" customHeight="1">
      <c r="A18" s="95" t="s">
        <v>40</v>
      </c>
      <c r="B18" s="96"/>
      <c r="C18" s="96"/>
      <c r="D18" s="96"/>
      <c r="E18" s="96"/>
      <c r="F18" s="97"/>
      <c r="G18" s="98"/>
      <c r="I18" s="94"/>
      <c r="J18" s="94"/>
      <c r="K18" s="133"/>
      <c r="L18" s="98"/>
    </row>
    <row r="19" spans="1:12" ht="4.5" customHeight="1">
      <c r="A19" s="95"/>
      <c r="B19" s="96"/>
      <c r="C19" s="96"/>
      <c r="D19" s="96"/>
      <c r="E19" s="96"/>
      <c r="F19" s="97"/>
      <c r="G19" s="98"/>
      <c r="I19" s="94"/>
      <c r="J19" s="94"/>
      <c r="K19" s="133"/>
      <c r="L19" s="98"/>
    </row>
    <row r="20" spans="1:12" ht="15.75" customHeight="1">
      <c r="A20" s="91" t="s">
        <v>91</v>
      </c>
      <c r="B20" s="96">
        <v>65.6</v>
      </c>
      <c r="C20" s="96">
        <v>0.4</v>
      </c>
      <c r="D20" s="96">
        <v>65.2</v>
      </c>
      <c r="E20" s="96">
        <v>1.6</v>
      </c>
      <c r="F20" s="97">
        <v>12.7</v>
      </c>
      <c r="G20" s="102">
        <v>51.3</v>
      </c>
      <c r="I20" s="94"/>
      <c r="J20" s="94"/>
      <c r="K20" s="98"/>
      <c r="L20" s="98"/>
    </row>
    <row r="21" spans="1:12" ht="15.75" customHeight="1">
      <c r="A21" s="95" t="s">
        <v>41</v>
      </c>
      <c r="B21" s="96"/>
      <c r="C21" s="96"/>
      <c r="D21" s="96"/>
      <c r="E21" s="96"/>
      <c r="F21" s="97"/>
      <c r="G21" s="98"/>
      <c r="I21" s="94"/>
      <c r="J21" s="94"/>
      <c r="K21" s="133"/>
      <c r="L21" s="98"/>
    </row>
    <row r="22" spans="1:12" ht="4.5" customHeight="1">
      <c r="A22" s="95"/>
      <c r="B22" s="96"/>
      <c r="C22" s="96"/>
      <c r="D22" s="96"/>
      <c r="E22" s="96"/>
      <c r="F22" s="97"/>
      <c r="G22" s="98"/>
      <c r="I22" s="94"/>
      <c r="J22" s="94"/>
      <c r="K22" s="133"/>
      <c r="L22" s="98"/>
    </row>
    <row r="23" spans="1:12" ht="15.75" customHeight="1">
      <c r="A23" s="91" t="s">
        <v>225</v>
      </c>
      <c r="B23" s="96">
        <v>203.8</v>
      </c>
      <c r="C23" s="96">
        <v>0.1</v>
      </c>
      <c r="D23" s="96">
        <v>203.7</v>
      </c>
      <c r="E23" s="96">
        <v>14.9</v>
      </c>
      <c r="F23" s="97">
        <v>45.7</v>
      </c>
      <c r="G23" s="102">
        <v>143.2</v>
      </c>
      <c r="I23" s="94"/>
      <c r="J23" s="94"/>
      <c r="K23" s="133"/>
      <c r="L23" s="98"/>
    </row>
    <row r="24" spans="1:12" ht="15.75" customHeight="1">
      <c r="A24" s="95" t="s">
        <v>92</v>
      </c>
      <c r="B24" s="96"/>
      <c r="C24" s="96"/>
      <c r="D24" s="96"/>
      <c r="E24" s="96"/>
      <c r="F24" s="97"/>
      <c r="G24" s="98"/>
      <c r="I24" s="94"/>
      <c r="J24" s="94"/>
      <c r="K24" s="133"/>
      <c r="L24" s="98"/>
    </row>
    <row r="25" spans="1:12" ht="5.25" customHeight="1">
      <c r="A25" s="95"/>
      <c r="B25" s="96"/>
      <c r="C25" s="96"/>
      <c r="D25" s="96"/>
      <c r="E25" s="96"/>
      <c r="F25" s="97"/>
      <c r="G25" s="98"/>
      <c r="I25" s="94"/>
      <c r="J25" s="94"/>
      <c r="K25" s="133"/>
      <c r="L25" s="98"/>
    </row>
    <row r="26" spans="1:12" ht="15.75" customHeight="1">
      <c r="A26" s="91" t="s">
        <v>93</v>
      </c>
      <c r="B26" s="96">
        <v>32.5</v>
      </c>
      <c r="C26" s="96">
        <v>0.7</v>
      </c>
      <c r="D26" s="96">
        <v>31.8</v>
      </c>
      <c r="E26" s="96">
        <v>1.6</v>
      </c>
      <c r="F26" s="97">
        <v>6.7</v>
      </c>
      <c r="G26" s="102">
        <v>24.2</v>
      </c>
      <c r="I26" s="94"/>
      <c r="J26" s="94"/>
      <c r="K26" s="133"/>
      <c r="L26" s="98"/>
    </row>
    <row r="27" spans="1:12" ht="15.75" customHeight="1">
      <c r="A27" s="95" t="s">
        <v>94</v>
      </c>
      <c r="B27" s="96"/>
      <c r="C27" s="96"/>
      <c r="D27" s="96"/>
      <c r="E27" s="96"/>
      <c r="F27" s="97"/>
      <c r="G27" s="98"/>
      <c r="I27" s="94"/>
      <c r="J27" s="94"/>
      <c r="K27" s="133"/>
      <c r="L27" s="98"/>
    </row>
    <row r="28" spans="1:12" ht="5.25" customHeight="1">
      <c r="A28" s="95"/>
      <c r="B28" s="96"/>
      <c r="C28" s="96"/>
      <c r="D28" s="96"/>
      <c r="E28" s="96"/>
      <c r="F28" s="97"/>
      <c r="G28" s="98"/>
      <c r="I28" s="94"/>
      <c r="J28" s="94"/>
      <c r="K28" s="133"/>
      <c r="L28" s="98"/>
    </row>
    <row r="29" spans="1:12" ht="15.75" customHeight="1">
      <c r="A29" s="91" t="s">
        <v>95</v>
      </c>
      <c r="B29" s="96">
        <v>28</v>
      </c>
      <c r="C29" s="96">
        <v>1.3</v>
      </c>
      <c r="D29" s="96">
        <v>26.7</v>
      </c>
      <c r="E29" s="96">
        <v>1.1</v>
      </c>
      <c r="F29" s="97">
        <v>6.5</v>
      </c>
      <c r="G29" s="98">
        <v>20.4</v>
      </c>
      <c r="I29" s="94"/>
      <c r="J29" s="94"/>
      <c r="K29" s="133"/>
      <c r="L29" s="98"/>
    </row>
    <row r="30" spans="1:12" ht="15.75" customHeight="1">
      <c r="A30" s="95" t="s">
        <v>96</v>
      </c>
      <c r="B30" s="96"/>
      <c r="C30" s="96"/>
      <c r="D30" s="96"/>
      <c r="E30" s="96"/>
      <c r="F30" s="97"/>
      <c r="G30" s="98"/>
      <c r="I30" s="94"/>
      <c r="J30" s="94"/>
      <c r="K30" s="133"/>
      <c r="L30" s="98"/>
    </row>
    <row r="31" spans="1:12" ht="5.25" customHeight="1">
      <c r="A31" s="95"/>
      <c r="B31" s="96"/>
      <c r="C31" s="96"/>
      <c r="D31" s="96"/>
      <c r="E31" s="96"/>
      <c r="F31" s="97"/>
      <c r="G31" s="98"/>
      <c r="I31" s="94"/>
      <c r="J31" s="94"/>
      <c r="K31" s="133"/>
      <c r="L31" s="98"/>
    </row>
    <row r="32" spans="1:12" ht="15.75" customHeight="1">
      <c r="A32" s="91" t="s">
        <v>97</v>
      </c>
      <c r="B32" s="96">
        <v>12.7</v>
      </c>
      <c r="C32" s="96">
        <v>0.1</v>
      </c>
      <c r="D32" s="96">
        <v>12.6</v>
      </c>
      <c r="E32" s="96">
        <v>0.7</v>
      </c>
      <c r="F32" s="97">
        <v>1.9</v>
      </c>
      <c r="G32" s="102">
        <v>10.1</v>
      </c>
      <c r="I32" s="94"/>
      <c r="J32" s="94"/>
      <c r="K32" s="133"/>
      <c r="L32" s="98"/>
    </row>
    <row r="33" spans="1:12" ht="15.75" customHeight="1">
      <c r="A33" s="95" t="s">
        <v>98</v>
      </c>
      <c r="B33" s="96"/>
      <c r="C33" s="96"/>
      <c r="D33" s="96"/>
      <c r="E33" s="96"/>
      <c r="F33" s="97"/>
      <c r="G33" s="98"/>
      <c r="I33" s="94"/>
      <c r="J33" s="94"/>
      <c r="K33" s="133"/>
      <c r="L33" s="98"/>
    </row>
    <row r="34" spans="1:12" ht="5.25" customHeight="1">
      <c r="A34" s="95"/>
      <c r="B34" s="96"/>
      <c r="C34" s="96"/>
      <c r="D34" s="96"/>
      <c r="E34" s="96"/>
      <c r="F34" s="97"/>
      <c r="G34" s="98"/>
      <c r="I34" s="94"/>
      <c r="J34" s="94"/>
      <c r="K34" s="133"/>
      <c r="L34" s="98"/>
    </row>
    <row r="35" spans="1:12" ht="15.75" customHeight="1">
      <c r="A35" s="91" t="s">
        <v>99</v>
      </c>
      <c r="B35" s="96">
        <v>13.1</v>
      </c>
      <c r="C35" s="96">
        <v>0.3</v>
      </c>
      <c r="D35" s="96">
        <v>12.8</v>
      </c>
      <c r="E35" s="96">
        <v>5.6</v>
      </c>
      <c r="F35" s="97">
        <v>1.8</v>
      </c>
      <c r="G35" s="98">
        <v>5.7</v>
      </c>
      <c r="I35" s="94"/>
      <c r="J35" s="94"/>
      <c r="K35" s="133"/>
      <c r="L35" s="98"/>
    </row>
    <row r="36" spans="1:12" ht="15.75" customHeight="1">
      <c r="A36" s="95" t="s">
        <v>100</v>
      </c>
      <c r="B36" s="96"/>
      <c r="C36" s="96"/>
      <c r="D36" s="96"/>
      <c r="E36" s="96"/>
      <c r="F36" s="97"/>
      <c r="G36" s="98"/>
      <c r="I36" s="94"/>
      <c r="J36" s="94"/>
      <c r="K36" s="133"/>
      <c r="L36" s="98"/>
    </row>
    <row r="37" spans="1:12" ht="4.5" customHeight="1">
      <c r="A37" s="95"/>
      <c r="B37" s="96"/>
      <c r="C37" s="96"/>
      <c r="D37" s="96"/>
      <c r="E37" s="96"/>
      <c r="F37" s="97"/>
      <c r="G37" s="98"/>
      <c r="I37" s="94"/>
      <c r="J37" s="94"/>
      <c r="K37" s="133"/>
      <c r="L37" s="98"/>
    </row>
    <row r="38" spans="1:12" ht="26.25" customHeight="1">
      <c r="A38" s="91" t="s">
        <v>115</v>
      </c>
      <c r="B38" s="96">
        <v>44.5</v>
      </c>
      <c r="C38" s="96">
        <v>2.3</v>
      </c>
      <c r="D38" s="96">
        <v>42.2</v>
      </c>
      <c r="E38" s="96">
        <v>1.3</v>
      </c>
      <c r="F38" s="97">
        <v>4.8</v>
      </c>
      <c r="G38" s="98">
        <v>38.4</v>
      </c>
      <c r="I38" s="94"/>
      <c r="J38" s="94"/>
      <c r="K38" s="98"/>
      <c r="L38" s="98"/>
    </row>
    <row r="39" spans="1:12" ht="15.75" customHeight="1">
      <c r="A39" s="95" t="s">
        <v>102</v>
      </c>
      <c r="B39" s="96"/>
      <c r="C39" s="96"/>
      <c r="D39" s="96"/>
      <c r="E39" s="96"/>
      <c r="F39" s="97"/>
      <c r="G39" s="98"/>
      <c r="I39" s="94"/>
      <c r="J39" s="94"/>
      <c r="K39" s="98"/>
      <c r="L39" s="98"/>
    </row>
    <row r="40" spans="1:12" ht="5.25" customHeight="1">
      <c r="A40" s="95"/>
      <c r="B40" s="96"/>
      <c r="C40" s="96"/>
      <c r="D40" s="96"/>
      <c r="E40" s="96"/>
      <c r="F40" s="97"/>
      <c r="G40" s="98"/>
      <c r="I40" s="94"/>
      <c r="J40" s="94"/>
      <c r="K40" s="98"/>
      <c r="L40" s="98"/>
    </row>
    <row r="41" spans="1:12" ht="15" customHeight="1">
      <c r="A41" s="91" t="s">
        <v>226</v>
      </c>
      <c r="B41" s="96">
        <v>14</v>
      </c>
      <c r="C41" s="96">
        <v>0.2</v>
      </c>
      <c r="D41" s="96">
        <v>13.8</v>
      </c>
      <c r="E41" s="96">
        <v>1.4</v>
      </c>
      <c r="F41" s="97">
        <v>2.6</v>
      </c>
      <c r="G41" s="98">
        <v>10</v>
      </c>
      <c r="I41" s="94"/>
      <c r="J41" s="94"/>
      <c r="K41" s="98"/>
      <c r="L41" s="98"/>
    </row>
    <row r="42" spans="1:12" ht="15.75" customHeight="1">
      <c r="A42" s="95" t="s">
        <v>103</v>
      </c>
      <c r="B42" s="96"/>
      <c r="C42" s="96"/>
      <c r="D42" s="96"/>
      <c r="E42" s="96"/>
      <c r="F42" s="97"/>
      <c r="G42" s="98"/>
      <c r="I42" s="94"/>
      <c r="J42" s="94"/>
      <c r="K42" s="98"/>
      <c r="L42" s="98"/>
    </row>
    <row r="43" spans="1:12" ht="5.25" customHeight="1">
      <c r="A43" s="95"/>
      <c r="B43" s="96"/>
      <c r="C43" s="96"/>
      <c r="D43" s="96"/>
      <c r="E43" s="96"/>
      <c r="F43" s="97"/>
      <c r="G43" s="98"/>
      <c r="I43" s="94"/>
      <c r="J43" s="94"/>
      <c r="K43" s="98"/>
      <c r="L43" s="98"/>
    </row>
    <row r="44" spans="1:12" s="422" customFormat="1" ht="27.75" customHeight="1">
      <c r="A44" s="91" t="s">
        <v>227</v>
      </c>
      <c r="B44" s="114">
        <v>7</v>
      </c>
      <c r="C44" s="114">
        <v>7</v>
      </c>
      <c r="D44" s="114">
        <v>0</v>
      </c>
      <c r="E44" s="114">
        <v>3.3</v>
      </c>
      <c r="F44" s="113">
        <v>3</v>
      </c>
      <c r="G44" s="115">
        <v>0.7</v>
      </c>
      <c r="I44" s="423"/>
      <c r="J44" s="423"/>
      <c r="K44" s="115"/>
      <c r="L44" s="115"/>
    </row>
    <row r="45" spans="1:12" ht="27.75" customHeight="1">
      <c r="A45" s="95" t="s">
        <v>68</v>
      </c>
      <c r="B45" s="96"/>
      <c r="C45" s="96"/>
      <c r="D45" s="96"/>
      <c r="E45" s="96"/>
      <c r="F45" s="97"/>
      <c r="G45" s="98"/>
      <c r="I45" s="94"/>
      <c r="J45" s="94"/>
      <c r="K45" s="98"/>
      <c r="L45" s="98"/>
    </row>
    <row r="46" spans="1:12" s="43" customFormat="1" ht="5.25" customHeight="1">
      <c r="A46" s="99"/>
      <c r="B46" s="96"/>
      <c r="C46" s="96"/>
      <c r="D46" s="96"/>
      <c r="E46" s="96"/>
      <c r="F46" s="97"/>
      <c r="G46" s="98"/>
      <c r="I46" s="94"/>
      <c r="J46" s="94"/>
      <c r="K46" s="94"/>
      <c r="L46" s="94"/>
    </row>
    <row r="47" spans="1:12" ht="15.75" customHeight="1">
      <c r="A47" s="91" t="s">
        <v>42</v>
      </c>
      <c r="B47" s="96">
        <v>50.5</v>
      </c>
      <c r="C47" s="96">
        <v>38.6</v>
      </c>
      <c r="D47" s="96">
        <v>11.9</v>
      </c>
      <c r="E47" s="96">
        <v>7.9</v>
      </c>
      <c r="F47" s="97">
        <v>29.1</v>
      </c>
      <c r="G47" s="98">
        <v>13.5</v>
      </c>
      <c r="I47" s="94"/>
      <c r="J47" s="94"/>
      <c r="K47" s="98"/>
      <c r="L47" s="98"/>
    </row>
    <row r="48" spans="1:12" ht="15.75" customHeight="1">
      <c r="A48" s="95" t="s">
        <v>43</v>
      </c>
      <c r="B48" s="96"/>
      <c r="C48" s="96"/>
      <c r="D48" s="96"/>
      <c r="E48" s="96"/>
      <c r="F48" s="97"/>
      <c r="G48" s="98"/>
      <c r="I48" s="94"/>
      <c r="J48" s="94"/>
      <c r="K48" s="98"/>
      <c r="L48" s="98"/>
    </row>
    <row r="49" spans="1:12" ht="4.5" customHeight="1">
      <c r="A49" s="95"/>
      <c r="B49" s="96"/>
      <c r="C49" s="96"/>
      <c r="D49" s="96"/>
      <c r="E49" s="96"/>
      <c r="F49" s="97"/>
      <c r="G49" s="98"/>
      <c r="I49" s="94"/>
      <c r="J49" s="94"/>
      <c r="K49" s="98"/>
      <c r="L49" s="98"/>
    </row>
    <row r="50" spans="1:12" ht="15.75" customHeight="1">
      <c r="A50" s="91" t="s">
        <v>104</v>
      </c>
      <c r="B50" s="96">
        <v>24.1</v>
      </c>
      <c r="C50" s="96">
        <v>9.1</v>
      </c>
      <c r="D50" s="96">
        <v>15</v>
      </c>
      <c r="E50" s="96">
        <v>3.7</v>
      </c>
      <c r="F50" s="97">
        <v>7.3</v>
      </c>
      <c r="G50" s="98">
        <v>13.1</v>
      </c>
      <c r="I50" s="94"/>
      <c r="J50" s="94"/>
      <c r="K50" s="98"/>
      <c r="L50" s="98"/>
    </row>
    <row r="51" spans="1:12" ht="15.75" customHeight="1">
      <c r="A51" s="95" t="s">
        <v>105</v>
      </c>
      <c r="B51" s="96"/>
      <c r="C51" s="96"/>
      <c r="D51" s="96"/>
      <c r="E51" s="96"/>
      <c r="F51" s="97"/>
      <c r="G51" s="98"/>
      <c r="I51" s="94"/>
      <c r="J51" s="94"/>
      <c r="K51" s="98"/>
      <c r="L51" s="98"/>
    </row>
    <row r="52" spans="1:12" ht="5.25" customHeight="1">
      <c r="A52" s="95"/>
      <c r="B52" s="96"/>
      <c r="C52" s="96"/>
      <c r="D52" s="96"/>
      <c r="E52" s="96"/>
      <c r="F52" s="97"/>
      <c r="G52" s="98"/>
      <c r="I52" s="94"/>
      <c r="J52" s="94"/>
      <c r="K52" s="98"/>
      <c r="L52" s="98"/>
    </row>
    <row r="53" spans="1:12" ht="27.75" customHeight="1">
      <c r="A53" s="91" t="s">
        <v>166</v>
      </c>
      <c r="B53" s="96">
        <v>9.2</v>
      </c>
      <c r="C53" s="96">
        <v>7.7</v>
      </c>
      <c r="D53" s="96">
        <v>1.5</v>
      </c>
      <c r="E53" s="96">
        <v>1</v>
      </c>
      <c r="F53" s="97">
        <v>2.6</v>
      </c>
      <c r="G53" s="98">
        <v>5.6</v>
      </c>
      <c r="I53" s="94"/>
      <c r="J53" s="94"/>
      <c r="K53" s="98"/>
      <c r="L53" s="98"/>
    </row>
    <row r="54" spans="1:14" ht="18" customHeight="1">
      <c r="A54" s="95" t="s">
        <v>106</v>
      </c>
      <c r="B54" s="96"/>
      <c r="C54" s="96"/>
      <c r="D54" s="96"/>
      <c r="E54" s="96"/>
      <c r="F54" s="97"/>
      <c r="G54" s="98"/>
      <c r="I54" s="98"/>
      <c r="J54" s="98"/>
      <c r="K54" s="98"/>
      <c r="L54" s="98"/>
      <c r="M54" s="98"/>
      <c r="N54" s="98"/>
    </row>
    <row r="55" spans="1:7" ht="6" customHeight="1">
      <c r="A55" s="54"/>
      <c r="B55" s="88"/>
      <c r="C55" s="88"/>
      <c r="D55" s="88"/>
      <c r="E55" s="88"/>
      <c r="F55" s="54"/>
      <c r="G55" s="65"/>
    </row>
    <row r="56" spans="1:7" ht="13.5">
      <c r="A56" s="105" t="s">
        <v>107</v>
      </c>
      <c r="B56" s="88">
        <v>14.6</v>
      </c>
      <c r="C56" s="96">
        <v>0</v>
      </c>
      <c r="D56" s="88">
        <v>14.6</v>
      </c>
      <c r="E56" s="88">
        <v>0.1</v>
      </c>
      <c r="F56" s="54">
        <v>1.1</v>
      </c>
      <c r="G56" s="65">
        <v>13.4</v>
      </c>
    </row>
    <row r="57" spans="1:7" ht="13.5">
      <c r="A57" s="119" t="s">
        <v>108</v>
      </c>
      <c r="B57" s="88"/>
      <c r="C57" s="88"/>
      <c r="D57" s="88"/>
      <c r="E57" s="88"/>
      <c r="F57" s="54"/>
      <c r="G57" s="65"/>
    </row>
    <row r="58" spans="1:7" ht="13.5">
      <c r="A58" s="54"/>
      <c r="B58" s="88"/>
      <c r="C58" s="88"/>
      <c r="D58" s="88"/>
      <c r="E58" s="88"/>
      <c r="F58" s="54"/>
      <c r="G58" s="65"/>
    </row>
  </sheetData>
  <sheetProtection/>
  <mergeCells count="5">
    <mergeCell ref="C6:D6"/>
    <mergeCell ref="C7:D7"/>
    <mergeCell ref="E6:G6"/>
    <mergeCell ref="E7:G7"/>
    <mergeCell ref="B10:G10"/>
  </mergeCells>
  <printOptions/>
  <pageMargins left="0.7874015748031497" right="0.4724409448818898" top="0.7874015748031497" bottom="0.5905511811023623" header="0.5118110236220472" footer="0.5118110236220472"/>
  <pageSetup fitToHeight="0" horizontalDpi="600" verticalDpi="600" orientation="portrait" paperSize="9" scale="90" r:id="rId1"/>
  <headerFooter scaleWithDoc="0">
    <oddFooter>&amp;C19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2" sqref="A2"/>
    </sheetView>
  </sheetViews>
  <sheetFormatPr defaultColWidth="9.140625" defaultRowHeight="12.75"/>
  <cols>
    <col min="1" max="1" width="48.8515625" style="46" customWidth="1"/>
    <col min="2" max="2" width="2.140625" style="46" customWidth="1"/>
    <col min="3" max="3" width="8.140625" style="46" customWidth="1"/>
    <col min="4" max="4" width="8.28125" style="46" customWidth="1"/>
    <col min="5" max="5" width="7.57421875" style="46" customWidth="1"/>
    <col min="6" max="6" width="8.00390625" style="46" customWidth="1"/>
    <col min="7" max="7" width="9.8515625" style="46" customWidth="1"/>
    <col min="8" max="11" width="0" style="46" hidden="1" customWidth="1"/>
    <col min="12" max="12" width="10.421875" style="46" hidden="1" customWidth="1"/>
    <col min="13" max="13" width="9.140625" style="46" customWidth="1"/>
    <col min="14" max="14" width="9.140625" style="102" customWidth="1"/>
    <col min="15" max="16384" width="9.140625" style="46" customWidth="1"/>
  </cols>
  <sheetData>
    <row r="1" ht="13.5">
      <c r="A1" s="43" t="s">
        <v>299</v>
      </c>
    </row>
    <row r="2" ht="13.5">
      <c r="A2" s="45" t="s">
        <v>320</v>
      </c>
    </row>
    <row r="3" ht="9.75" customHeight="1"/>
    <row r="4" spans="1:7" ht="13.5">
      <c r="A4" s="121" t="s">
        <v>1</v>
      </c>
      <c r="B4" s="47"/>
      <c r="C4" s="424" t="s">
        <v>62</v>
      </c>
      <c r="D4" s="428"/>
      <c r="E4" s="428"/>
      <c r="F4" s="425"/>
      <c r="G4" s="73" t="s">
        <v>38</v>
      </c>
    </row>
    <row r="5" spans="1:12" ht="15.75" customHeight="1">
      <c r="A5" s="87" t="s">
        <v>29</v>
      </c>
      <c r="B5" s="54"/>
      <c r="C5" s="426" t="s">
        <v>63</v>
      </c>
      <c r="D5" s="429"/>
      <c r="E5" s="429"/>
      <c r="F5" s="427"/>
      <c r="G5" s="52" t="s">
        <v>28</v>
      </c>
      <c r="H5" s="102" t="e">
        <f>#REF!+#REF!+#REF!+#REF!+#REF!+#REF!+#REF!+#REF!+#REF!+#REF!+#REF!+#REF!+#REF!</f>
        <v>#REF!</v>
      </c>
      <c r="I5" s="102" t="e">
        <f>#REF!+#REF!+#REF!+#REF!+#REF!+#REF!+#REF!+#REF!+#REF!+#REF!+#REF!+#REF!+#REF!</f>
        <v>#REF!</v>
      </c>
      <c r="J5" s="102" t="e">
        <f>#REF!+#REF!+#REF!+#REF!+#REF!+#REF!+#REF!+#REF!+#REF!+#REF!+#REF!+#REF!+#REF!</f>
        <v>#REF!</v>
      </c>
      <c r="K5" s="102" t="e">
        <f>#REF!+#REF!+#REF!+#REF!+#REF!+#REF!+#REF!+#REF!+#REF!+#REF!+#REF!+#REF!+#REF!</f>
        <v>#REF!</v>
      </c>
      <c r="L5" s="102" t="e">
        <f>#REF!+#REF!+#REF!+#REF!+#REF!+#REF!+#REF!+#REF!+#REF!+#REF!+#REF!+#REF!+#REF!</f>
        <v>#REF!</v>
      </c>
    </row>
    <row r="6" spans="1:12" ht="13.5">
      <c r="A6" s="68" t="s">
        <v>261</v>
      </c>
      <c r="B6" s="54"/>
      <c r="C6" s="432" t="s">
        <v>34</v>
      </c>
      <c r="D6" s="432" t="s">
        <v>35</v>
      </c>
      <c r="E6" s="432" t="s">
        <v>36</v>
      </c>
      <c r="F6" s="432" t="s">
        <v>37</v>
      </c>
      <c r="G6" s="55" t="s">
        <v>65</v>
      </c>
      <c r="H6" s="46" t="e">
        <f>SUM(#REF!)</f>
        <v>#REF!</v>
      </c>
      <c r="I6" s="46" t="e">
        <f>SUM(#REF!)</f>
        <v>#REF!</v>
      </c>
      <c r="J6" s="46" t="e">
        <f>SUM(#REF!)</f>
        <v>#REF!</v>
      </c>
      <c r="K6" s="287" t="e">
        <f>SUM(#REF!)</f>
        <v>#REF!</v>
      </c>
      <c r="L6" s="287" t="e">
        <f>SUM(#REF!)</f>
        <v>#REF!</v>
      </c>
    </row>
    <row r="7" spans="1:12" ht="13.5">
      <c r="A7" s="68" t="s">
        <v>230</v>
      </c>
      <c r="B7" s="54"/>
      <c r="C7" s="434"/>
      <c r="D7" s="434"/>
      <c r="E7" s="434"/>
      <c r="F7" s="434"/>
      <c r="G7" s="55" t="s">
        <v>66</v>
      </c>
      <c r="L7" s="287" t="e">
        <f>(#REF!+#REF!+#REF!+#REF!)/4</f>
        <v>#REF!</v>
      </c>
    </row>
    <row r="8" spans="1:13" ht="9" customHeight="1">
      <c r="A8" s="57"/>
      <c r="B8" s="47"/>
      <c r="C8" s="109"/>
      <c r="D8" s="58"/>
      <c r="E8" s="57"/>
      <c r="F8" s="58"/>
      <c r="G8" s="57"/>
      <c r="I8" s="98"/>
      <c r="J8" s="98"/>
      <c r="K8" s="98"/>
      <c r="L8" s="287" t="e">
        <f>(#REF!+#REF!+#REF!+#REF!)/4</f>
        <v>#REF!</v>
      </c>
      <c r="M8" s="98"/>
    </row>
    <row r="9" spans="1:7" ht="3.75" customHeight="1">
      <c r="A9" s="65"/>
      <c r="B9" s="54"/>
      <c r="C9" s="155"/>
      <c r="D9" s="130"/>
      <c r="E9" s="131"/>
      <c r="F9" s="130"/>
      <c r="G9" s="131"/>
    </row>
    <row r="10" spans="1:17" ht="13.5">
      <c r="A10" s="67" t="s">
        <v>32</v>
      </c>
      <c r="B10" s="101" t="s">
        <v>30</v>
      </c>
      <c r="C10" s="126">
        <v>13.4</v>
      </c>
      <c r="D10" s="127">
        <v>13.9</v>
      </c>
      <c r="E10" s="126">
        <v>14</v>
      </c>
      <c r="F10" s="127">
        <v>12.9</v>
      </c>
      <c r="G10" s="126">
        <v>13.5</v>
      </c>
      <c r="M10" s="162"/>
      <c r="N10" s="162"/>
      <c r="O10" s="162"/>
      <c r="P10" s="162"/>
      <c r="Q10" s="162"/>
    </row>
    <row r="11" spans="1:14" ht="13.5">
      <c r="A11" s="69" t="s">
        <v>33</v>
      </c>
      <c r="B11" s="101" t="s">
        <v>31</v>
      </c>
      <c r="C11" s="129" t="s">
        <v>275</v>
      </c>
      <c r="D11" s="130">
        <f>D10/C10*100</f>
        <v>103.73134328358209</v>
      </c>
      <c r="E11" s="132">
        <v>101</v>
      </c>
      <c r="F11" s="130">
        <v>91.9</v>
      </c>
      <c r="G11" s="132">
        <v>118</v>
      </c>
      <c r="N11" s="46"/>
    </row>
    <row r="12" spans="1:14" ht="10.5" customHeight="1">
      <c r="A12" s="70"/>
      <c r="B12" s="99"/>
      <c r="C12" s="129"/>
      <c r="D12" s="130"/>
      <c r="E12" s="131"/>
      <c r="F12" s="130"/>
      <c r="G12" s="133"/>
      <c r="N12" s="46"/>
    </row>
    <row r="13" spans="1:14" ht="13.5">
      <c r="A13" s="67" t="s">
        <v>220</v>
      </c>
      <c r="B13" s="101"/>
      <c r="C13" s="129"/>
      <c r="D13" s="130"/>
      <c r="E13" s="131"/>
      <c r="F13" s="130"/>
      <c r="G13" s="133"/>
      <c r="N13" s="46"/>
    </row>
    <row r="14" spans="1:14" ht="6.75" customHeight="1">
      <c r="A14" s="68"/>
      <c r="B14" s="101"/>
      <c r="C14" s="129"/>
      <c r="D14" s="130"/>
      <c r="E14" s="131"/>
      <c r="F14" s="130"/>
      <c r="G14" s="133"/>
      <c r="N14" s="46"/>
    </row>
    <row r="15" spans="1:17" ht="13.5">
      <c r="A15" s="67" t="s">
        <v>39</v>
      </c>
      <c r="B15" s="134" t="s">
        <v>30</v>
      </c>
      <c r="C15" s="132">
        <v>3</v>
      </c>
      <c r="D15" s="130">
        <v>2.9</v>
      </c>
      <c r="E15" s="132">
        <v>2.6</v>
      </c>
      <c r="F15" s="130">
        <v>3.2</v>
      </c>
      <c r="G15" s="132">
        <v>2.9</v>
      </c>
      <c r="M15" s="162"/>
      <c r="N15" s="162"/>
      <c r="O15" s="162"/>
      <c r="P15" s="162"/>
      <c r="Q15" s="162"/>
    </row>
    <row r="16" spans="1:14" ht="13.5">
      <c r="A16" s="69" t="s">
        <v>40</v>
      </c>
      <c r="B16" s="134" t="s">
        <v>31</v>
      </c>
      <c r="C16" s="129" t="s">
        <v>275</v>
      </c>
      <c r="D16" s="130">
        <v>98.1</v>
      </c>
      <c r="E16" s="131">
        <v>90</v>
      </c>
      <c r="F16" s="130">
        <v>121.7</v>
      </c>
      <c r="G16" s="132">
        <v>137.9</v>
      </c>
      <c r="N16" s="46"/>
    </row>
    <row r="17" spans="1:14" ht="9.75" customHeight="1">
      <c r="A17" s="69"/>
      <c r="B17" s="136"/>
      <c r="C17" s="129"/>
      <c r="D17" s="130"/>
      <c r="E17" s="131"/>
      <c r="F17" s="130"/>
      <c r="G17" s="133"/>
      <c r="N17" s="46"/>
    </row>
    <row r="18" spans="1:17" ht="13.5">
      <c r="A18" s="67" t="s">
        <v>91</v>
      </c>
      <c r="B18" s="134" t="s">
        <v>30</v>
      </c>
      <c r="C18" s="132">
        <v>1.3</v>
      </c>
      <c r="D18" s="130">
        <v>1.4</v>
      </c>
      <c r="E18" s="132">
        <v>0.9</v>
      </c>
      <c r="F18" s="130">
        <v>0.8</v>
      </c>
      <c r="G18" s="132">
        <v>1.1</v>
      </c>
      <c r="M18" s="162"/>
      <c r="N18" s="162"/>
      <c r="O18" s="162"/>
      <c r="P18" s="162"/>
      <c r="Q18" s="162"/>
    </row>
    <row r="19" spans="1:14" ht="13.5">
      <c r="A19" s="69" t="s">
        <v>41</v>
      </c>
      <c r="B19" s="134" t="s">
        <v>31</v>
      </c>
      <c r="C19" s="129" t="s">
        <v>275</v>
      </c>
      <c r="D19" s="130">
        <v>109.4</v>
      </c>
      <c r="E19" s="132">
        <v>65.8</v>
      </c>
      <c r="F19" s="130">
        <v>92.9</v>
      </c>
      <c r="G19" s="132">
        <v>128</v>
      </c>
      <c r="N19" s="46"/>
    </row>
    <row r="20" spans="1:14" ht="11.25" customHeight="1">
      <c r="A20" s="69"/>
      <c r="B20" s="136"/>
      <c r="C20" s="129"/>
      <c r="D20" s="130"/>
      <c r="E20" s="131"/>
      <c r="F20" s="130"/>
      <c r="G20" s="133"/>
      <c r="N20" s="46"/>
    </row>
    <row r="21" spans="1:17" ht="15.75">
      <c r="A21" s="67" t="s">
        <v>231</v>
      </c>
      <c r="B21" s="134" t="s">
        <v>30</v>
      </c>
      <c r="C21" s="132">
        <v>2.3</v>
      </c>
      <c r="D21" s="130">
        <v>2.6</v>
      </c>
      <c r="E21" s="132">
        <v>3.2</v>
      </c>
      <c r="F21" s="130">
        <v>2.2</v>
      </c>
      <c r="G21" s="132">
        <v>2.5</v>
      </c>
      <c r="M21" s="162"/>
      <c r="N21" s="162"/>
      <c r="O21" s="162"/>
      <c r="P21" s="162"/>
      <c r="Q21" s="162"/>
    </row>
    <row r="22" spans="1:14" ht="13.5">
      <c r="A22" s="69" t="s">
        <v>92</v>
      </c>
      <c r="B22" s="134" t="s">
        <v>31</v>
      </c>
      <c r="C22" s="129" t="s">
        <v>275</v>
      </c>
      <c r="D22" s="130">
        <f>D21/C21*100</f>
        <v>113.04347826086958</v>
      </c>
      <c r="E22" s="131">
        <v>122.5</v>
      </c>
      <c r="F22" s="130">
        <v>68.6</v>
      </c>
      <c r="G22" s="132">
        <v>109.1</v>
      </c>
      <c r="N22" s="46"/>
    </row>
    <row r="23" spans="1:14" ht="8.25" customHeight="1">
      <c r="A23" s="69"/>
      <c r="B23" s="136"/>
      <c r="C23" s="129"/>
      <c r="D23" s="130"/>
      <c r="E23" s="131"/>
      <c r="F23" s="130"/>
      <c r="G23" s="133"/>
      <c r="N23" s="46"/>
    </row>
    <row r="24" spans="1:17" ht="13.5">
      <c r="A24" s="67" t="s">
        <v>93</v>
      </c>
      <c r="B24" s="136" t="s">
        <v>30</v>
      </c>
      <c r="C24" s="132">
        <v>0.6</v>
      </c>
      <c r="D24" s="130">
        <v>0.7</v>
      </c>
      <c r="E24" s="132">
        <v>0.6</v>
      </c>
      <c r="F24" s="130">
        <v>0.7</v>
      </c>
      <c r="G24" s="132">
        <v>0.6</v>
      </c>
      <c r="M24" s="162"/>
      <c r="N24" s="162"/>
      <c r="O24" s="162"/>
      <c r="P24" s="162"/>
      <c r="Q24" s="162"/>
    </row>
    <row r="25" spans="1:14" ht="13.5">
      <c r="A25" s="69" t="s">
        <v>94</v>
      </c>
      <c r="B25" s="134" t="s">
        <v>31</v>
      </c>
      <c r="C25" s="129" t="s">
        <v>275</v>
      </c>
      <c r="D25" s="130">
        <v>112.7</v>
      </c>
      <c r="E25" s="131">
        <v>94.5</v>
      </c>
      <c r="F25" s="130">
        <v>114.8</v>
      </c>
      <c r="G25" s="132">
        <v>133.4</v>
      </c>
      <c r="N25" s="46"/>
    </row>
    <row r="26" spans="1:14" ht="9" customHeight="1">
      <c r="A26" s="69"/>
      <c r="B26" s="136"/>
      <c r="C26" s="129"/>
      <c r="D26" s="130"/>
      <c r="E26" s="131"/>
      <c r="F26" s="130"/>
      <c r="G26" s="133"/>
      <c r="N26" s="46"/>
    </row>
    <row r="27" spans="1:17" ht="13.5">
      <c r="A27" s="67" t="s">
        <v>95</v>
      </c>
      <c r="B27" s="134" t="s">
        <v>30</v>
      </c>
      <c r="C27" s="132">
        <v>0.7</v>
      </c>
      <c r="D27" s="130">
        <v>0.7</v>
      </c>
      <c r="E27" s="132">
        <v>0.6</v>
      </c>
      <c r="F27" s="130">
        <v>0.7</v>
      </c>
      <c r="G27" s="132">
        <v>0.7</v>
      </c>
      <c r="M27" s="162"/>
      <c r="N27" s="162"/>
      <c r="O27" s="162"/>
      <c r="P27" s="162"/>
      <c r="Q27" s="162"/>
    </row>
    <row r="28" spans="1:14" ht="13.5">
      <c r="A28" s="69" t="s">
        <v>96</v>
      </c>
      <c r="B28" s="134" t="s">
        <v>31</v>
      </c>
      <c r="C28" s="129" t="s">
        <v>275</v>
      </c>
      <c r="D28" s="130">
        <v>96.4</v>
      </c>
      <c r="E28" s="131">
        <v>82.7</v>
      </c>
      <c r="F28" s="130">
        <v>123.4</v>
      </c>
      <c r="G28" s="132">
        <v>158.3</v>
      </c>
      <c r="N28" s="46"/>
    </row>
    <row r="29" spans="1:14" ht="9.75" customHeight="1">
      <c r="A29" s="69"/>
      <c r="B29" s="136"/>
      <c r="C29" s="129"/>
      <c r="D29" s="130"/>
      <c r="E29" s="131"/>
      <c r="F29" s="130"/>
      <c r="G29" s="133"/>
      <c r="N29" s="46"/>
    </row>
    <row r="30" spans="1:17" ht="13.5">
      <c r="A30" s="67" t="s">
        <v>97</v>
      </c>
      <c r="B30" s="134" t="s">
        <v>30</v>
      </c>
      <c r="C30" s="132">
        <v>1.4</v>
      </c>
      <c r="D30" s="130">
        <v>1.8</v>
      </c>
      <c r="E30" s="132">
        <v>2</v>
      </c>
      <c r="F30" s="130">
        <v>1.6</v>
      </c>
      <c r="G30" s="132">
        <v>1.7</v>
      </c>
      <c r="M30" s="162"/>
      <c r="N30" s="162"/>
      <c r="O30" s="162"/>
      <c r="P30" s="162"/>
      <c r="Q30" s="162"/>
    </row>
    <row r="31" spans="1:14" ht="13.5">
      <c r="A31" s="69" t="s">
        <v>98</v>
      </c>
      <c r="B31" s="134" t="s">
        <v>31</v>
      </c>
      <c r="C31" s="129" t="s">
        <v>275</v>
      </c>
      <c r="D31" s="130">
        <v>126.70375521557719</v>
      </c>
      <c r="E31" s="131">
        <v>108.28759604829857</v>
      </c>
      <c r="F31" s="130">
        <v>79.32083122149012</v>
      </c>
      <c r="G31" s="132">
        <v>117.3</v>
      </c>
      <c r="N31" s="46"/>
    </row>
    <row r="32" spans="1:14" ht="9.75" customHeight="1">
      <c r="A32" s="69"/>
      <c r="B32" s="54"/>
      <c r="C32" s="129"/>
      <c r="D32" s="130"/>
      <c r="E32" s="131"/>
      <c r="F32" s="130"/>
      <c r="G32" s="133"/>
      <c r="N32" s="46"/>
    </row>
    <row r="33" spans="1:17" ht="13.5">
      <c r="A33" s="67" t="s">
        <v>99</v>
      </c>
      <c r="B33" s="134" t="s">
        <v>30</v>
      </c>
      <c r="C33" s="132">
        <v>0.4</v>
      </c>
      <c r="D33" s="130">
        <v>0.5</v>
      </c>
      <c r="E33" s="132">
        <v>0.7</v>
      </c>
      <c r="F33" s="130">
        <v>0.5</v>
      </c>
      <c r="G33" s="132">
        <v>0.5</v>
      </c>
      <c r="M33" s="162"/>
      <c r="N33" s="162"/>
      <c r="O33" s="162"/>
      <c r="P33" s="162"/>
      <c r="Q33" s="162"/>
    </row>
    <row r="34" spans="1:14" ht="13.5">
      <c r="A34" s="69" t="s">
        <v>100</v>
      </c>
      <c r="B34" s="134" t="s">
        <v>31</v>
      </c>
      <c r="C34" s="129" t="s">
        <v>275</v>
      </c>
      <c r="D34" s="130">
        <v>109.11214953271029</v>
      </c>
      <c r="E34" s="131">
        <v>149.25053533190578</v>
      </c>
      <c r="F34" s="130">
        <v>70.15781922525107</v>
      </c>
      <c r="G34" s="132">
        <v>120.6</v>
      </c>
      <c r="N34" s="46"/>
    </row>
    <row r="35" spans="1:14" ht="10.5" customHeight="1">
      <c r="A35" s="69"/>
      <c r="B35" s="54"/>
      <c r="C35" s="129"/>
      <c r="D35" s="130"/>
      <c r="E35" s="131"/>
      <c r="F35" s="130"/>
      <c r="G35" s="133"/>
      <c r="N35" s="46"/>
    </row>
    <row r="36" spans="1:17" ht="18.75" customHeight="1">
      <c r="A36" s="67" t="s">
        <v>101</v>
      </c>
      <c r="B36" s="134" t="s">
        <v>30</v>
      </c>
      <c r="C36" s="132">
        <v>1.4</v>
      </c>
      <c r="D36" s="130">
        <v>1.5</v>
      </c>
      <c r="E36" s="132">
        <v>1.3</v>
      </c>
      <c r="F36" s="130">
        <v>1.4</v>
      </c>
      <c r="G36" s="132">
        <v>1.4</v>
      </c>
      <c r="M36" s="162"/>
      <c r="N36" s="162"/>
      <c r="O36" s="162"/>
      <c r="P36" s="162"/>
      <c r="Q36" s="162"/>
    </row>
    <row r="37" spans="1:14" ht="13.5">
      <c r="A37" s="69" t="s">
        <v>102</v>
      </c>
      <c r="B37" s="134" t="s">
        <v>31</v>
      </c>
      <c r="C37" s="129" t="s">
        <v>275</v>
      </c>
      <c r="D37" s="130">
        <v>108.59896219421795</v>
      </c>
      <c r="E37" s="131">
        <v>86.75767918088737</v>
      </c>
      <c r="F37" s="130">
        <v>110.85759244689221</v>
      </c>
      <c r="G37" s="132">
        <v>112.5</v>
      </c>
      <c r="N37" s="46"/>
    </row>
    <row r="38" spans="1:14" ht="7.5" customHeight="1">
      <c r="A38" s="69"/>
      <c r="B38" s="136"/>
      <c r="C38" s="129"/>
      <c r="D38" s="130"/>
      <c r="E38" s="131"/>
      <c r="F38" s="130"/>
      <c r="G38" s="133"/>
      <c r="N38" s="46"/>
    </row>
    <row r="39" spans="1:17" ht="15.75">
      <c r="A39" s="67" t="s">
        <v>226</v>
      </c>
      <c r="B39" s="134" t="s">
        <v>30</v>
      </c>
      <c r="C39" s="132">
        <v>0.5</v>
      </c>
      <c r="D39" s="130">
        <v>0.6</v>
      </c>
      <c r="E39" s="132">
        <v>0.3</v>
      </c>
      <c r="F39" s="130">
        <v>0.5</v>
      </c>
      <c r="G39" s="132">
        <v>0.5</v>
      </c>
      <c r="M39" s="162"/>
      <c r="N39" s="162"/>
      <c r="O39" s="162"/>
      <c r="P39" s="162"/>
      <c r="Q39" s="162"/>
    </row>
    <row r="40" spans="1:14" ht="13.5">
      <c r="A40" s="69" t="s">
        <v>103</v>
      </c>
      <c r="B40" s="134" t="s">
        <v>31</v>
      </c>
      <c r="C40" s="129" t="s">
        <v>275</v>
      </c>
      <c r="D40" s="130">
        <v>119.05737704918033</v>
      </c>
      <c r="E40" s="131">
        <v>54.38898450946644</v>
      </c>
      <c r="F40" s="130">
        <v>148.41772151898732</v>
      </c>
      <c r="G40" s="132">
        <v>85.2</v>
      </c>
      <c r="N40" s="46"/>
    </row>
    <row r="41" spans="1:14" ht="8.25" customHeight="1">
      <c r="A41" s="69"/>
      <c r="B41" s="136"/>
      <c r="C41" s="129"/>
      <c r="D41" s="130"/>
      <c r="E41" s="131"/>
      <c r="F41" s="130"/>
      <c r="G41" s="133"/>
      <c r="N41" s="46"/>
    </row>
    <row r="42" spans="1:17" ht="29.25">
      <c r="A42" s="67" t="s">
        <v>232</v>
      </c>
      <c r="B42" s="134" t="s">
        <v>30</v>
      </c>
      <c r="C42" s="132">
        <v>0.4</v>
      </c>
      <c r="D42" s="130">
        <v>0.3</v>
      </c>
      <c r="E42" s="132">
        <v>0.3</v>
      </c>
      <c r="F42" s="130">
        <v>0.3</v>
      </c>
      <c r="G42" s="132">
        <v>0.3</v>
      </c>
      <c r="M42" s="162"/>
      <c r="N42" s="162"/>
      <c r="O42" s="162"/>
      <c r="P42" s="162"/>
      <c r="Q42" s="162"/>
    </row>
    <row r="43" spans="1:14" ht="27">
      <c r="A43" s="69" t="s">
        <v>68</v>
      </c>
      <c r="B43" s="134" t="s">
        <v>31</v>
      </c>
      <c r="C43" s="129" t="s">
        <v>275</v>
      </c>
      <c r="D43" s="130">
        <v>76.34146341463415</v>
      </c>
      <c r="E43" s="131">
        <v>92.97124600638978</v>
      </c>
      <c r="F43" s="130">
        <v>120.27491408934708</v>
      </c>
      <c r="G43" s="132">
        <v>66.3</v>
      </c>
      <c r="N43" s="46"/>
    </row>
    <row r="44" spans="1:14" ht="9" customHeight="1">
      <c r="A44" s="70"/>
      <c r="B44" s="136"/>
      <c r="C44" s="129"/>
      <c r="D44" s="130"/>
      <c r="E44" s="131"/>
      <c r="F44" s="130"/>
      <c r="G44" s="133"/>
      <c r="N44" s="46"/>
    </row>
    <row r="45" spans="1:17" ht="13.5">
      <c r="A45" s="67" t="s">
        <v>42</v>
      </c>
      <c r="B45" s="134" t="s">
        <v>30</v>
      </c>
      <c r="C45" s="132">
        <v>0.3</v>
      </c>
      <c r="D45" s="130">
        <v>0.2</v>
      </c>
      <c r="E45" s="132">
        <v>0.6</v>
      </c>
      <c r="F45" s="130">
        <v>0.2</v>
      </c>
      <c r="G45" s="132">
        <v>0.3</v>
      </c>
      <c r="M45" s="162"/>
      <c r="N45" s="162"/>
      <c r="O45" s="162"/>
      <c r="P45" s="162"/>
      <c r="Q45" s="162"/>
    </row>
    <row r="46" spans="1:14" ht="13.5">
      <c r="A46" s="69" t="s">
        <v>43</v>
      </c>
      <c r="B46" s="134" t="s">
        <v>31</v>
      </c>
      <c r="C46" s="129" t="s">
        <v>275</v>
      </c>
      <c r="D46" s="238">
        <v>59.800664451827245</v>
      </c>
      <c r="E46" s="238">
        <v>350</v>
      </c>
      <c r="F46" s="238">
        <v>33.49206349206349</v>
      </c>
      <c r="G46" s="238">
        <v>138.6</v>
      </c>
      <c r="N46" s="46"/>
    </row>
    <row r="47" spans="1:14" ht="9" customHeight="1">
      <c r="A47" s="69"/>
      <c r="B47" s="54"/>
      <c r="C47" s="129"/>
      <c r="D47" s="130"/>
      <c r="E47" s="131"/>
      <c r="F47" s="130"/>
      <c r="G47" s="133"/>
      <c r="N47" s="46"/>
    </row>
    <row r="48" spans="1:17" ht="13.5">
      <c r="A48" s="67" t="s">
        <v>104</v>
      </c>
      <c r="B48" s="134" t="s">
        <v>30</v>
      </c>
      <c r="C48" s="132">
        <v>0.4</v>
      </c>
      <c r="D48" s="130">
        <v>0.2</v>
      </c>
      <c r="E48" s="132">
        <v>0.3</v>
      </c>
      <c r="F48" s="130">
        <v>0.2</v>
      </c>
      <c r="G48" s="132">
        <v>0.3</v>
      </c>
      <c r="M48" s="162"/>
      <c r="N48" s="162"/>
      <c r="O48" s="162"/>
      <c r="P48" s="162"/>
      <c r="Q48" s="162"/>
    </row>
    <row r="49" spans="1:14" ht="13.5">
      <c r="A49" s="69" t="s">
        <v>105</v>
      </c>
      <c r="B49" s="288" t="s">
        <v>31</v>
      </c>
      <c r="C49" s="129" t="s">
        <v>275</v>
      </c>
      <c r="D49" s="130">
        <v>54.314720812182735</v>
      </c>
      <c r="E49" s="132">
        <v>138.3177570093458</v>
      </c>
      <c r="F49" s="130">
        <v>58.78378378378378</v>
      </c>
      <c r="G49" s="132">
        <v>75.5</v>
      </c>
      <c r="N49" s="46"/>
    </row>
    <row r="50" spans="1:14" ht="8.25" customHeight="1">
      <c r="A50" s="69"/>
      <c r="B50" s="54"/>
      <c r="C50" s="129"/>
      <c r="D50" s="130"/>
      <c r="E50" s="131"/>
      <c r="F50" s="130"/>
      <c r="G50" s="133"/>
      <c r="N50" s="46"/>
    </row>
    <row r="51" spans="1:17" ht="13.5">
      <c r="A51" s="43" t="s">
        <v>107</v>
      </c>
      <c r="B51" s="134" t="s">
        <v>30</v>
      </c>
      <c r="C51" s="132">
        <v>0.3</v>
      </c>
      <c r="D51" s="130">
        <v>0.1</v>
      </c>
      <c r="E51" s="132">
        <v>0.3</v>
      </c>
      <c r="F51" s="130">
        <v>0.2</v>
      </c>
      <c r="G51" s="132">
        <v>0.2</v>
      </c>
      <c r="M51" s="162"/>
      <c r="N51" s="162"/>
      <c r="O51" s="162"/>
      <c r="P51" s="162"/>
      <c r="Q51" s="162"/>
    </row>
    <row r="52" spans="1:7" ht="13.5">
      <c r="A52" s="62" t="s">
        <v>108</v>
      </c>
      <c r="B52" s="54" t="s">
        <v>31</v>
      </c>
      <c r="C52" s="129" t="s">
        <v>275</v>
      </c>
      <c r="D52" s="130">
        <v>32.971014492753625</v>
      </c>
      <c r="E52" s="131">
        <v>274.72527472527474</v>
      </c>
      <c r="F52" s="130">
        <v>73.6</v>
      </c>
      <c r="G52" s="132">
        <v>147.5</v>
      </c>
    </row>
  </sheetData>
  <sheetProtection/>
  <mergeCells count="6">
    <mergeCell ref="C5:F5"/>
    <mergeCell ref="C4:F4"/>
    <mergeCell ref="C6:C7"/>
    <mergeCell ref="D6:D7"/>
    <mergeCell ref="E6:E7"/>
    <mergeCell ref="F6:F7"/>
  </mergeCells>
  <printOptions/>
  <pageMargins left="0.5905511811023623" right="0.7874015748031497" top="0.7874015748031497" bottom="0.6692913385826772" header="0.5118110236220472" footer="0.5118110236220472"/>
  <pageSetup horizontalDpi="600" verticalDpi="600" orientation="portrait" paperSize="9" scale="95" r:id="rId1"/>
  <headerFooter scaleWithDoc="0">
    <oddFooter>&amp;C36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75" workbookViewId="0" topLeftCell="A1">
      <selection activeCell="B62" sqref="B62"/>
    </sheetView>
  </sheetViews>
  <sheetFormatPr defaultColWidth="9.140625" defaultRowHeight="12.75"/>
  <cols>
    <col min="1" max="1" width="52.8515625" style="46" customWidth="1"/>
    <col min="2" max="6" width="12.7109375" style="46" customWidth="1"/>
    <col min="7" max="16384" width="9.140625" style="46" customWidth="1"/>
  </cols>
  <sheetData>
    <row r="1" spans="1:6" ht="21" customHeight="1">
      <c r="A1" s="339" t="s">
        <v>272</v>
      </c>
      <c r="B1" s="340"/>
      <c r="C1" s="340"/>
      <c r="D1" s="340"/>
      <c r="E1" s="340"/>
      <c r="F1" s="340"/>
    </row>
    <row r="2" spans="1:6" ht="13.5" customHeight="1">
      <c r="A2" s="341" t="s">
        <v>191</v>
      </c>
      <c r="B2" s="340"/>
      <c r="C2" s="340"/>
      <c r="D2" s="340"/>
      <c r="E2" s="340"/>
      <c r="F2" s="340"/>
    </row>
    <row r="3" spans="1:6" ht="8.25" customHeight="1">
      <c r="A3" s="340"/>
      <c r="B3" s="340"/>
      <c r="C3" s="340"/>
      <c r="D3" s="340"/>
      <c r="E3" s="340"/>
      <c r="F3" s="340"/>
    </row>
    <row r="4" spans="1:6" ht="13.5">
      <c r="A4" s="342"/>
      <c r="B4" s="459" t="s">
        <v>62</v>
      </c>
      <c r="C4" s="460"/>
      <c r="D4" s="460"/>
      <c r="E4" s="461"/>
      <c r="F4" s="343" t="s">
        <v>38</v>
      </c>
    </row>
    <row r="5" spans="1:6" ht="19.5" customHeight="1">
      <c r="A5" s="344" t="s">
        <v>1</v>
      </c>
      <c r="B5" s="464" t="s">
        <v>63</v>
      </c>
      <c r="C5" s="465"/>
      <c r="D5" s="465"/>
      <c r="E5" s="466"/>
      <c r="F5" s="346" t="s">
        <v>28</v>
      </c>
    </row>
    <row r="6" spans="1:6" ht="13.5">
      <c r="A6" s="347" t="s">
        <v>29</v>
      </c>
      <c r="B6" s="467" t="s">
        <v>34</v>
      </c>
      <c r="C6" s="467" t="s">
        <v>35</v>
      </c>
      <c r="D6" s="467" t="s">
        <v>36</v>
      </c>
      <c r="E6" s="467" t="s">
        <v>37</v>
      </c>
      <c r="F6" s="348" t="s">
        <v>65</v>
      </c>
    </row>
    <row r="7" spans="1:6" ht="13.5">
      <c r="A7" s="340"/>
      <c r="B7" s="468"/>
      <c r="C7" s="468"/>
      <c r="D7" s="468"/>
      <c r="E7" s="468"/>
      <c r="F7" s="349" t="s">
        <v>66</v>
      </c>
    </row>
    <row r="8" spans="1:10" ht="13.5">
      <c r="A8" s="350"/>
      <c r="B8" s="462" t="s">
        <v>262</v>
      </c>
      <c r="C8" s="463"/>
      <c r="D8" s="463"/>
      <c r="E8" s="463"/>
      <c r="F8" s="463"/>
      <c r="J8" s="218"/>
    </row>
    <row r="9" spans="1:7" ht="10.5" customHeight="1">
      <c r="A9" s="351"/>
      <c r="B9" s="352"/>
      <c r="C9" s="352"/>
      <c r="D9" s="353"/>
      <c r="E9" s="352"/>
      <c r="F9" s="354"/>
      <c r="G9" s="65"/>
    </row>
    <row r="10" spans="1:12" s="43" customFormat="1" ht="13.5">
      <c r="A10" s="355" t="s">
        <v>4</v>
      </c>
      <c r="B10" s="356">
        <v>13.4</v>
      </c>
      <c r="C10" s="356">
        <v>13.9</v>
      </c>
      <c r="D10" s="356">
        <v>14</v>
      </c>
      <c r="E10" s="356">
        <v>12.9</v>
      </c>
      <c r="F10" s="357">
        <v>13.5</v>
      </c>
      <c r="G10" s="94"/>
      <c r="H10" s="162"/>
      <c r="I10" s="162"/>
      <c r="J10" s="162"/>
      <c r="K10" s="162"/>
      <c r="L10" s="162"/>
    </row>
    <row r="11" spans="1:7" ht="13.5">
      <c r="A11" s="358" t="s">
        <v>33</v>
      </c>
      <c r="B11" s="359"/>
      <c r="C11" s="359"/>
      <c r="D11" s="359"/>
      <c r="E11" s="359"/>
      <c r="F11" s="360"/>
      <c r="G11" s="65"/>
    </row>
    <row r="12" spans="1:7" ht="7.5" customHeight="1">
      <c r="A12" s="361"/>
      <c r="B12" s="359"/>
      <c r="C12" s="359"/>
      <c r="D12" s="359"/>
      <c r="E12" s="359"/>
      <c r="F12" s="360"/>
      <c r="G12" s="65"/>
    </row>
    <row r="13" spans="1:12" ht="27">
      <c r="A13" s="355" t="s">
        <v>48</v>
      </c>
      <c r="B13" s="359">
        <v>0.8</v>
      </c>
      <c r="C13" s="359">
        <v>0.5</v>
      </c>
      <c r="D13" s="359">
        <v>0.5</v>
      </c>
      <c r="E13" s="359">
        <v>0.7</v>
      </c>
      <c r="F13" s="362">
        <v>0.6</v>
      </c>
      <c r="G13" s="65"/>
      <c r="H13" s="162"/>
      <c r="I13" s="162"/>
      <c r="J13" s="162"/>
      <c r="K13" s="162"/>
      <c r="L13" s="162"/>
    </row>
    <row r="14" spans="1:7" ht="18.75" customHeight="1">
      <c r="A14" s="363" t="s">
        <v>137</v>
      </c>
      <c r="B14" s="359"/>
      <c r="C14" s="359"/>
      <c r="D14" s="359"/>
      <c r="E14" s="359"/>
      <c r="F14" s="360"/>
      <c r="G14" s="65"/>
    </row>
    <row r="15" spans="1:7" ht="7.5" customHeight="1">
      <c r="A15" s="361"/>
      <c r="B15" s="359"/>
      <c r="C15" s="359"/>
      <c r="D15" s="359"/>
      <c r="E15" s="359"/>
      <c r="F15" s="360"/>
      <c r="G15" s="65"/>
    </row>
    <row r="16" spans="1:12" ht="13.5">
      <c r="A16" s="355" t="s">
        <v>49</v>
      </c>
      <c r="B16" s="359">
        <v>3.4</v>
      </c>
      <c r="C16" s="359">
        <v>3.7</v>
      </c>
      <c r="D16" s="359">
        <v>4</v>
      </c>
      <c r="E16" s="359">
        <v>3.9</v>
      </c>
      <c r="F16" s="362">
        <v>3.7</v>
      </c>
      <c r="G16" s="65"/>
      <c r="H16" s="162"/>
      <c r="I16" s="162"/>
      <c r="J16" s="162"/>
      <c r="K16" s="162"/>
      <c r="L16" s="162"/>
    </row>
    <row r="17" spans="1:7" ht="13.5">
      <c r="A17" s="363" t="s">
        <v>50</v>
      </c>
      <c r="B17" s="359"/>
      <c r="C17" s="359"/>
      <c r="D17" s="359"/>
      <c r="E17" s="359"/>
      <c r="F17" s="360"/>
      <c r="G17" s="65"/>
    </row>
    <row r="18" spans="1:7" ht="7.5" customHeight="1">
      <c r="A18" s="363"/>
      <c r="B18" s="359"/>
      <c r="C18" s="359"/>
      <c r="D18" s="359"/>
      <c r="E18" s="359"/>
      <c r="F18" s="360"/>
      <c r="G18" s="65"/>
    </row>
    <row r="19" spans="1:7" ht="13.5">
      <c r="A19" s="364" t="s">
        <v>237</v>
      </c>
      <c r="B19" s="359"/>
      <c r="C19" s="359"/>
      <c r="D19" s="359"/>
      <c r="E19" s="359"/>
      <c r="F19" s="360"/>
      <c r="G19" s="65"/>
    </row>
    <row r="20" spans="1:7" ht="7.5" customHeight="1">
      <c r="A20" s="364"/>
      <c r="B20" s="359"/>
      <c r="C20" s="359"/>
      <c r="D20" s="359"/>
      <c r="E20" s="359"/>
      <c r="F20" s="360"/>
      <c r="G20" s="65"/>
    </row>
    <row r="21" spans="1:12" ht="13.5">
      <c r="A21" s="365" t="s">
        <v>123</v>
      </c>
      <c r="B21" s="359">
        <v>1.2</v>
      </c>
      <c r="C21" s="359">
        <v>1.3</v>
      </c>
      <c r="D21" s="359">
        <v>1.3</v>
      </c>
      <c r="E21" s="359">
        <v>1.5</v>
      </c>
      <c r="F21" s="362">
        <v>1.3</v>
      </c>
      <c r="G21" s="65"/>
      <c r="H21" s="162"/>
      <c r="I21" s="162"/>
      <c r="J21" s="162"/>
      <c r="K21" s="162"/>
      <c r="L21" s="162"/>
    </row>
    <row r="22" spans="1:7" ht="13.5">
      <c r="A22" s="366" t="s">
        <v>130</v>
      </c>
      <c r="B22" s="359"/>
      <c r="C22" s="359"/>
      <c r="D22" s="359"/>
      <c r="E22" s="359"/>
      <c r="F22" s="360"/>
      <c r="G22" s="65"/>
    </row>
    <row r="23" spans="1:7" ht="7.5" customHeight="1">
      <c r="A23" s="361"/>
      <c r="B23" s="359"/>
      <c r="C23" s="359"/>
      <c r="D23" s="359"/>
      <c r="E23" s="359"/>
      <c r="F23" s="360"/>
      <c r="G23" s="65"/>
    </row>
    <row r="24" spans="1:12" ht="13.5">
      <c r="A24" s="355" t="s">
        <v>51</v>
      </c>
      <c r="B24" s="359">
        <v>1.3</v>
      </c>
      <c r="C24" s="359">
        <v>1.3</v>
      </c>
      <c r="D24" s="359">
        <v>1.3</v>
      </c>
      <c r="E24" s="359">
        <v>1.3</v>
      </c>
      <c r="F24" s="362">
        <v>1.3</v>
      </c>
      <c r="G24" s="65"/>
      <c r="H24" s="162"/>
      <c r="I24" s="162"/>
      <c r="J24" s="162"/>
      <c r="K24" s="162"/>
      <c r="L24" s="162"/>
    </row>
    <row r="25" spans="1:7" ht="13.5">
      <c r="A25" s="363" t="s">
        <v>52</v>
      </c>
      <c r="B25" s="359"/>
      <c r="C25" s="359"/>
      <c r="D25" s="359"/>
      <c r="E25" s="359"/>
      <c r="F25" s="360"/>
      <c r="G25" s="65"/>
    </row>
    <row r="26" spans="1:7" ht="7.5" customHeight="1">
      <c r="A26" s="363"/>
      <c r="B26" s="359"/>
      <c r="C26" s="359"/>
      <c r="D26" s="359"/>
      <c r="E26" s="359"/>
      <c r="F26" s="360"/>
      <c r="G26" s="65"/>
    </row>
    <row r="27" spans="1:7" ht="13.5">
      <c r="A27" s="364" t="s">
        <v>237</v>
      </c>
      <c r="B27" s="359"/>
      <c r="C27" s="359"/>
      <c r="D27" s="359"/>
      <c r="E27" s="359"/>
      <c r="F27" s="360"/>
      <c r="G27" s="65"/>
    </row>
    <row r="28" spans="1:7" ht="7.5" customHeight="1">
      <c r="A28" s="367"/>
      <c r="B28" s="359"/>
      <c r="C28" s="359"/>
      <c r="D28" s="359"/>
      <c r="E28" s="359"/>
      <c r="F28" s="360"/>
      <c r="G28" s="65"/>
    </row>
    <row r="29" spans="1:7" ht="13.5">
      <c r="A29" s="365" t="s">
        <v>165</v>
      </c>
      <c r="B29" s="359">
        <v>0.6</v>
      </c>
      <c r="C29" s="359">
        <v>0.9</v>
      </c>
      <c r="D29" s="359">
        <v>0.8</v>
      </c>
      <c r="E29" s="359">
        <v>0.7</v>
      </c>
      <c r="F29" s="362">
        <v>0.7</v>
      </c>
      <c r="G29" s="65"/>
    </row>
    <row r="30" spans="1:7" ht="13.5">
      <c r="A30" s="368" t="s">
        <v>134</v>
      </c>
      <c r="B30" s="359"/>
      <c r="C30" s="359"/>
      <c r="D30" s="359"/>
      <c r="E30" s="359"/>
      <c r="F30" s="360"/>
      <c r="G30" s="65"/>
    </row>
    <row r="31" spans="1:7" ht="7.5" customHeight="1">
      <c r="A31" s="363"/>
      <c r="B31" s="359"/>
      <c r="C31" s="359"/>
      <c r="D31" s="359"/>
      <c r="E31" s="359"/>
      <c r="F31" s="360"/>
      <c r="G31" s="65"/>
    </row>
    <row r="32" spans="1:12" ht="13.5">
      <c r="A32" s="355" t="s">
        <v>53</v>
      </c>
      <c r="B32" s="359">
        <v>1.9</v>
      </c>
      <c r="C32" s="359">
        <v>1.4</v>
      </c>
      <c r="D32" s="359">
        <v>1.9</v>
      </c>
      <c r="E32" s="359">
        <v>1</v>
      </c>
      <c r="F32" s="362">
        <v>1.5</v>
      </c>
      <c r="G32" s="65"/>
      <c r="H32" s="162"/>
      <c r="I32" s="162"/>
      <c r="J32" s="162"/>
      <c r="K32" s="162"/>
      <c r="L32" s="162"/>
    </row>
    <row r="33" spans="1:7" ht="13.5">
      <c r="A33" s="363" t="s">
        <v>138</v>
      </c>
      <c r="B33" s="359"/>
      <c r="C33" s="359"/>
      <c r="D33" s="359"/>
      <c r="E33" s="359"/>
      <c r="F33" s="360"/>
      <c r="G33" s="65"/>
    </row>
    <row r="34" spans="1:7" ht="7.5" customHeight="1">
      <c r="A34" s="363"/>
      <c r="B34" s="359"/>
      <c r="C34" s="359"/>
      <c r="D34" s="359"/>
      <c r="E34" s="359"/>
      <c r="F34" s="360"/>
      <c r="G34" s="65"/>
    </row>
    <row r="35" spans="1:7" ht="13.5">
      <c r="A35" s="364" t="s">
        <v>237</v>
      </c>
      <c r="B35" s="359"/>
      <c r="C35" s="359"/>
      <c r="D35" s="359"/>
      <c r="E35" s="359"/>
      <c r="F35" s="360"/>
      <c r="G35" s="65"/>
    </row>
    <row r="36" spans="1:7" ht="7.5" customHeight="1">
      <c r="A36" s="364"/>
      <c r="B36" s="359"/>
      <c r="C36" s="359"/>
      <c r="D36" s="359"/>
      <c r="E36" s="359"/>
      <c r="F36" s="360"/>
      <c r="G36" s="65"/>
    </row>
    <row r="37" spans="1:13" ht="13.5">
      <c r="A37" s="365" t="s">
        <v>124</v>
      </c>
      <c r="B37" s="359">
        <v>1.1</v>
      </c>
      <c r="C37" s="359">
        <v>0.5</v>
      </c>
      <c r="D37" s="359">
        <v>0.8</v>
      </c>
      <c r="E37" s="359">
        <v>0.5</v>
      </c>
      <c r="F37" s="362">
        <v>0.7</v>
      </c>
      <c r="G37" s="65"/>
      <c r="H37" s="162"/>
      <c r="I37" s="162"/>
      <c r="J37" s="162"/>
      <c r="K37" s="162"/>
      <c r="L37" s="162"/>
      <c r="M37" s="162"/>
    </row>
    <row r="38" spans="1:7" ht="13.5">
      <c r="A38" s="366" t="s">
        <v>131</v>
      </c>
      <c r="B38" s="359"/>
      <c r="C38" s="359"/>
      <c r="D38" s="359"/>
      <c r="E38" s="359"/>
      <c r="F38" s="360"/>
      <c r="G38" s="65"/>
    </row>
    <row r="39" spans="1:7" ht="7.5" customHeight="1">
      <c r="A39" s="363"/>
      <c r="B39" s="359"/>
      <c r="C39" s="359"/>
      <c r="D39" s="359"/>
      <c r="E39" s="359"/>
      <c r="F39" s="360"/>
      <c r="G39" s="65"/>
    </row>
    <row r="40" spans="1:12" ht="13.5">
      <c r="A40" s="355" t="s">
        <v>127</v>
      </c>
      <c r="B40" s="359">
        <v>2.3</v>
      </c>
      <c r="C40" s="359">
        <v>1.6</v>
      </c>
      <c r="D40" s="359">
        <v>2.6</v>
      </c>
      <c r="E40" s="359">
        <v>2</v>
      </c>
      <c r="F40" s="362">
        <v>2.1</v>
      </c>
      <c r="G40" s="65"/>
      <c r="H40" s="162"/>
      <c r="I40" s="162"/>
      <c r="J40" s="162"/>
      <c r="K40" s="162"/>
      <c r="L40" s="162"/>
    </row>
    <row r="41" spans="1:7" ht="13.5">
      <c r="A41" s="369" t="s">
        <v>135</v>
      </c>
      <c r="B41" s="359"/>
      <c r="C41" s="359"/>
      <c r="D41" s="359"/>
      <c r="E41" s="359"/>
      <c r="F41" s="360"/>
      <c r="G41" s="65"/>
    </row>
    <row r="42" spans="1:7" ht="7.5" customHeight="1">
      <c r="A42" s="363"/>
      <c r="B42" s="359"/>
      <c r="C42" s="359"/>
      <c r="D42" s="359"/>
      <c r="E42" s="359"/>
      <c r="F42" s="360"/>
      <c r="G42" s="65"/>
    </row>
    <row r="43" spans="1:7" ht="13.5">
      <c r="A43" s="364" t="s">
        <v>237</v>
      </c>
      <c r="B43" s="359"/>
      <c r="C43" s="359"/>
      <c r="D43" s="359"/>
      <c r="E43" s="359"/>
      <c r="F43" s="360"/>
      <c r="G43" s="65"/>
    </row>
    <row r="44" spans="1:7" ht="7.5" customHeight="1">
      <c r="A44" s="370"/>
      <c r="B44" s="359"/>
      <c r="C44" s="359"/>
      <c r="D44" s="359"/>
      <c r="E44" s="359"/>
      <c r="F44" s="360"/>
      <c r="G44" s="65"/>
    </row>
    <row r="45" spans="1:12" ht="13.5">
      <c r="A45" s="371" t="s">
        <v>128</v>
      </c>
      <c r="B45" s="359">
        <v>1.8</v>
      </c>
      <c r="C45" s="359">
        <v>1.2</v>
      </c>
      <c r="D45" s="359">
        <v>2.2</v>
      </c>
      <c r="E45" s="359">
        <v>1.4</v>
      </c>
      <c r="F45" s="362">
        <v>1.7</v>
      </c>
      <c r="G45" s="65"/>
      <c r="H45" s="162"/>
      <c r="I45" s="162"/>
      <c r="J45" s="162"/>
      <c r="K45" s="162"/>
      <c r="L45" s="162"/>
    </row>
    <row r="46" spans="1:7" ht="13.5">
      <c r="A46" s="366" t="s">
        <v>132</v>
      </c>
      <c r="B46" s="359"/>
      <c r="C46" s="359"/>
      <c r="D46" s="359"/>
      <c r="E46" s="359"/>
      <c r="F46" s="360"/>
      <c r="G46" s="65"/>
    </row>
    <row r="47" spans="1:6" ht="7.5" customHeight="1">
      <c r="A47" s="370"/>
      <c r="B47" s="359"/>
      <c r="C47" s="359"/>
      <c r="D47" s="359"/>
      <c r="E47" s="359"/>
      <c r="F47" s="360"/>
    </row>
    <row r="48" spans="1:12" ht="13.5">
      <c r="A48" s="355" t="s">
        <v>55</v>
      </c>
      <c r="B48" s="359">
        <v>2</v>
      </c>
      <c r="C48" s="359">
        <v>3</v>
      </c>
      <c r="D48" s="359">
        <v>1.7</v>
      </c>
      <c r="E48" s="359">
        <v>1.9</v>
      </c>
      <c r="F48" s="362">
        <v>2.2</v>
      </c>
      <c r="H48" s="162"/>
      <c r="I48" s="162"/>
      <c r="J48" s="162"/>
      <c r="K48" s="162"/>
      <c r="L48" s="162"/>
    </row>
    <row r="49" spans="1:6" ht="13.5">
      <c r="A49" s="374" t="s">
        <v>56</v>
      </c>
      <c r="B49" s="88"/>
      <c r="C49" s="88"/>
      <c r="D49" s="88"/>
      <c r="E49" s="88"/>
      <c r="F49" s="104"/>
    </row>
    <row r="50" spans="1:6" ht="7.5" customHeight="1">
      <c r="A50" s="363"/>
      <c r="B50" s="359"/>
      <c r="C50" s="359"/>
      <c r="D50" s="359"/>
      <c r="E50" s="359"/>
      <c r="F50" s="360"/>
    </row>
    <row r="51" spans="1:6" ht="13.5">
      <c r="A51" s="363" t="s">
        <v>325</v>
      </c>
      <c r="B51" s="359"/>
      <c r="C51" s="359"/>
      <c r="D51" s="359"/>
      <c r="E51" s="359"/>
      <c r="F51" s="360"/>
    </row>
    <row r="52" spans="1:6" ht="7.5" customHeight="1">
      <c r="A52" s="364"/>
      <c r="B52" s="359"/>
      <c r="C52" s="359"/>
      <c r="D52" s="359"/>
      <c r="E52" s="359"/>
      <c r="F52" s="360"/>
    </row>
    <row r="53" spans="1:6" ht="27">
      <c r="A53" s="365" t="s">
        <v>238</v>
      </c>
      <c r="B53" s="359">
        <v>0.7</v>
      </c>
      <c r="C53" s="359">
        <v>0.8</v>
      </c>
      <c r="D53" s="359">
        <v>0.7</v>
      </c>
      <c r="E53" s="359">
        <v>0.6</v>
      </c>
      <c r="F53" s="362">
        <v>0.7</v>
      </c>
    </row>
    <row r="54" spans="1:6" ht="14.25" customHeight="1">
      <c r="A54" s="366" t="s">
        <v>133</v>
      </c>
      <c r="B54" s="359"/>
      <c r="C54" s="359"/>
      <c r="D54" s="359"/>
      <c r="E54" s="359"/>
      <c r="F54" s="360"/>
    </row>
    <row r="55" spans="1:12" ht="15.75" customHeight="1">
      <c r="A55" s="366"/>
      <c r="B55" s="359"/>
      <c r="C55" s="359"/>
      <c r="D55" s="359"/>
      <c r="E55" s="359"/>
      <c r="F55" s="360"/>
      <c r="H55" s="162"/>
      <c r="I55" s="162"/>
      <c r="J55" s="162"/>
      <c r="K55" s="162"/>
      <c r="L55" s="162"/>
    </row>
    <row r="56" spans="1:6" ht="15.75" customHeight="1">
      <c r="A56" s="355" t="s">
        <v>57</v>
      </c>
      <c r="B56" s="359">
        <v>1.1</v>
      </c>
      <c r="C56" s="359">
        <v>1.2</v>
      </c>
      <c r="D56" s="359">
        <v>1.5</v>
      </c>
      <c r="E56" s="359">
        <v>1.5</v>
      </c>
      <c r="F56" s="362">
        <v>1.3</v>
      </c>
    </row>
    <row r="57" spans="1:6" ht="13.5" customHeight="1">
      <c r="A57" s="363" t="s">
        <v>58</v>
      </c>
      <c r="B57" s="359"/>
      <c r="C57" s="359"/>
      <c r="D57" s="359"/>
      <c r="E57" s="359"/>
      <c r="F57" s="360"/>
    </row>
    <row r="58" spans="1:6" ht="6.75" customHeight="1">
      <c r="A58" s="363"/>
      <c r="B58" s="359"/>
      <c r="C58" s="359"/>
      <c r="D58" s="359"/>
      <c r="E58" s="359"/>
      <c r="F58" s="360"/>
    </row>
    <row r="59" spans="1:6" ht="13.5" customHeight="1">
      <c r="A59" s="364" t="s">
        <v>237</v>
      </c>
      <c r="B59" s="359"/>
      <c r="C59" s="359"/>
      <c r="D59" s="359"/>
      <c r="E59" s="359"/>
      <c r="F59" s="360"/>
    </row>
    <row r="60" spans="1:12" ht="10.5" customHeight="1">
      <c r="A60" s="367"/>
      <c r="B60" s="359"/>
      <c r="C60" s="359"/>
      <c r="D60" s="359"/>
      <c r="E60" s="359"/>
      <c r="F60" s="360"/>
      <c r="H60" s="162"/>
      <c r="I60" s="162"/>
      <c r="J60" s="162"/>
      <c r="K60" s="162"/>
      <c r="L60" s="162"/>
    </row>
    <row r="61" spans="1:6" ht="13.5">
      <c r="A61" s="372" t="s">
        <v>77</v>
      </c>
      <c r="B61" s="359">
        <v>0.5</v>
      </c>
      <c r="C61" s="359">
        <v>0.5</v>
      </c>
      <c r="D61" s="359">
        <v>0.7</v>
      </c>
      <c r="E61" s="359">
        <v>0.7</v>
      </c>
      <c r="F61" s="362">
        <v>0.6</v>
      </c>
    </row>
    <row r="62" spans="1:6" ht="13.5" customHeight="1">
      <c r="A62" s="373" t="s">
        <v>139</v>
      </c>
      <c r="B62" s="359"/>
      <c r="C62" s="359"/>
      <c r="D62" s="359"/>
      <c r="E62" s="359"/>
      <c r="F62" s="360"/>
    </row>
    <row r="63" spans="1:12" ht="11.25" customHeight="1">
      <c r="A63" s="361"/>
      <c r="B63" s="359"/>
      <c r="C63" s="359"/>
      <c r="D63" s="359"/>
      <c r="E63" s="359"/>
      <c r="F63" s="360"/>
      <c r="H63" s="162"/>
      <c r="I63" s="162"/>
      <c r="J63" s="162"/>
      <c r="K63" s="162"/>
      <c r="L63" s="162"/>
    </row>
    <row r="64" spans="1:6" ht="13.5">
      <c r="A64" s="355" t="s">
        <v>59</v>
      </c>
      <c r="B64" s="359">
        <v>0.5</v>
      </c>
      <c r="C64" s="359">
        <v>1.2</v>
      </c>
      <c r="D64" s="359">
        <v>0.5</v>
      </c>
      <c r="E64" s="359">
        <v>0.4</v>
      </c>
      <c r="F64" s="362">
        <v>0.7</v>
      </c>
    </row>
    <row r="65" spans="1:6" ht="13.5">
      <c r="A65" s="363" t="s">
        <v>60</v>
      </c>
      <c r="B65" s="359"/>
      <c r="C65" s="359"/>
      <c r="D65" s="359"/>
      <c r="E65" s="359"/>
      <c r="F65" s="360"/>
    </row>
  </sheetData>
  <sheetProtection/>
  <mergeCells count="7">
    <mergeCell ref="B4:E4"/>
    <mergeCell ref="B8:F8"/>
    <mergeCell ref="B5:E5"/>
    <mergeCell ref="B6:B7"/>
    <mergeCell ref="C6:C7"/>
    <mergeCell ref="D6:D7"/>
    <mergeCell ref="E6:E7"/>
  </mergeCells>
  <printOptions/>
  <pageMargins left="0.7874015748031497" right="0.5905511811023623" top="0.7874015748031497" bottom="0.6692913385826772" header="0.5118110236220472" footer="0.5118110236220472"/>
  <pageSetup fitToHeight="0" fitToWidth="1" horizontalDpi="600" verticalDpi="600" orientation="portrait" paperSize="9" scale="75" r:id="rId1"/>
  <headerFooter scaleWithDoc="0">
    <oddFooter>&amp;C37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75" workbookViewId="0" topLeftCell="A1">
      <selection activeCell="A1" sqref="A1"/>
    </sheetView>
  </sheetViews>
  <sheetFormatPr defaultColWidth="9.140625" defaultRowHeight="12.75"/>
  <cols>
    <col min="1" max="1" width="45.57421875" style="139" customWidth="1"/>
    <col min="2" max="4" width="10.7109375" style="139" customWidth="1"/>
    <col min="5" max="5" width="12.28125" style="139" customWidth="1"/>
    <col min="6" max="6" width="11.8515625" style="139" customWidth="1"/>
    <col min="7" max="7" width="10.7109375" style="139" customWidth="1"/>
    <col min="8" max="10" width="9.140625" style="139" customWidth="1"/>
    <col min="11" max="12" width="10.57421875" style="139" bestFit="1" customWidth="1"/>
    <col min="13" max="16384" width="9.140625" style="139" customWidth="1"/>
  </cols>
  <sheetData>
    <row r="1" spans="1:7" ht="13.5">
      <c r="A1" s="375" t="s">
        <v>326</v>
      </c>
      <c r="B1" s="376"/>
      <c r="C1" s="376"/>
      <c r="D1" s="376"/>
      <c r="E1" s="376"/>
      <c r="F1" s="340"/>
      <c r="G1" s="340"/>
    </row>
    <row r="2" spans="1:7" ht="13.5">
      <c r="A2" s="375" t="s">
        <v>327</v>
      </c>
      <c r="B2" s="376"/>
      <c r="C2" s="376"/>
      <c r="D2" s="376"/>
      <c r="E2" s="376"/>
      <c r="F2" s="376"/>
      <c r="G2" s="376"/>
    </row>
    <row r="3" spans="1:7" ht="15.75" customHeight="1">
      <c r="A3" s="377" t="s">
        <v>328</v>
      </c>
      <c r="B3" s="376"/>
      <c r="C3" s="376"/>
      <c r="D3" s="376"/>
      <c r="E3" s="376"/>
      <c r="F3" s="376"/>
      <c r="G3" s="376"/>
    </row>
    <row r="4" spans="1:7" ht="12.75" customHeight="1">
      <c r="A4" s="377" t="s">
        <v>329</v>
      </c>
      <c r="B4" s="376"/>
      <c r="C4" s="376"/>
      <c r="D4" s="376"/>
      <c r="E4" s="376"/>
      <c r="F4" s="376"/>
      <c r="G4" s="376"/>
    </row>
    <row r="5" spans="1:7" ht="9.75" customHeight="1">
      <c r="A5" s="376"/>
      <c r="B5" s="376"/>
      <c r="C5" s="376"/>
      <c r="D5" s="376"/>
      <c r="E5" s="376"/>
      <c r="F5" s="376"/>
      <c r="G5" s="376"/>
    </row>
    <row r="6" spans="1:7" ht="13.5">
      <c r="A6" s="378"/>
      <c r="B6" s="379"/>
      <c r="C6" s="473" t="s">
        <v>0</v>
      </c>
      <c r="D6" s="474"/>
      <c r="E6" s="459" t="s">
        <v>183</v>
      </c>
      <c r="F6" s="460"/>
      <c r="G6" s="460"/>
    </row>
    <row r="7" spans="1:7" ht="13.5">
      <c r="A7" s="380" t="s">
        <v>1</v>
      </c>
      <c r="B7" s="381" t="s">
        <v>5</v>
      </c>
      <c r="C7" s="471" t="s">
        <v>44</v>
      </c>
      <c r="D7" s="472"/>
      <c r="E7" s="464" t="s">
        <v>184</v>
      </c>
      <c r="F7" s="465"/>
      <c r="G7" s="465"/>
    </row>
    <row r="8" spans="1:8" ht="27">
      <c r="A8" s="382" t="s">
        <v>29</v>
      </c>
      <c r="B8" s="383" t="s">
        <v>47</v>
      </c>
      <c r="C8" s="381" t="s">
        <v>2</v>
      </c>
      <c r="D8" s="381" t="s">
        <v>3</v>
      </c>
      <c r="E8" s="384" t="s">
        <v>187</v>
      </c>
      <c r="F8" s="385" t="s">
        <v>190</v>
      </c>
      <c r="G8" s="386" t="s">
        <v>188</v>
      </c>
      <c r="H8" s="142"/>
    </row>
    <row r="9" spans="1:7" ht="27">
      <c r="A9" s="340"/>
      <c r="B9" s="381"/>
      <c r="C9" s="383" t="s">
        <v>46</v>
      </c>
      <c r="D9" s="383" t="s">
        <v>45</v>
      </c>
      <c r="E9" s="387" t="s">
        <v>186</v>
      </c>
      <c r="F9" s="388" t="s">
        <v>189</v>
      </c>
      <c r="G9" s="389" t="s">
        <v>185</v>
      </c>
    </row>
    <row r="10" spans="1:7" ht="13.5">
      <c r="A10" s="376"/>
      <c r="B10" s="390"/>
      <c r="C10" s="469" t="s">
        <v>224</v>
      </c>
      <c r="D10" s="470"/>
      <c r="E10" s="470"/>
      <c r="F10" s="470"/>
      <c r="G10" s="391"/>
    </row>
    <row r="11" spans="1:7" ht="11.25" customHeight="1">
      <c r="A11" s="392"/>
      <c r="B11" s="393"/>
      <c r="C11" s="393"/>
      <c r="D11" s="394"/>
      <c r="E11" s="393"/>
      <c r="F11" s="395"/>
      <c r="G11" s="396"/>
    </row>
    <row r="12" spans="1:10" ht="13.5">
      <c r="A12" s="397" t="s">
        <v>32</v>
      </c>
      <c r="B12" s="356">
        <v>12.9</v>
      </c>
      <c r="C12" s="356">
        <v>0.9</v>
      </c>
      <c r="D12" s="398">
        <v>12</v>
      </c>
      <c r="E12" s="356">
        <v>7</v>
      </c>
      <c r="F12" s="399">
        <v>2.2</v>
      </c>
      <c r="G12" s="357">
        <v>3.7</v>
      </c>
      <c r="I12" s="132"/>
      <c r="J12" s="132"/>
    </row>
    <row r="13" spans="1:10" ht="13.5">
      <c r="A13" s="400" t="s">
        <v>33</v>
      </c>
      <c r="B13" s="359"/>
      <c r="C13" s="359"/>
      <c r="D13" s="401"/>
      <c r="E13" s="359"/>
      <c r="F13" s="402"/>
      <c r="G13" s="360"/>
      <c r="I13" s="132"/>
      <c r="J13" s="132"/>
    </row>
    <row r="14" spans="1:10" ht="14.25">
      <c r="A14" s="403"/>
      <c r="B14" s="359"/>
      <c r="C14" s="359"/>
      <c r="D14" s="401"/>
      <c r="E14" s="359"/>
      <c r="F14" s="402"/>
      <c r="G14" s="360"/>
      <c r="I14" s="132"/>
      <c r="J14" s="132"/>
    </row>
    <row r="15" spans="1:10" ht="13.5">
      <c r="A15" s="397" t="s">
        <v>220</v>
      </c>
      <c r="B15" s="359"/>
      <c r="C15" s="359"/>
      <c r="D15" s="401"/>
      <c r="E15" s="359"/>
      <c r="F15" s="402"/>
      <c r="G15" s="360"/>
      <c r="I15" s="132"/>
      <c r="J15" s="132"/>
    </row>
    <row r="16" spans="1:10" ht="6.75" customHeight="1">
      <c r="A16" s="404"/>
      <c r="B16" s="359"/>
      <c r="C16" s="359"/>
      <c r="D16" s="401"/>
      <c r="E16" s="359"/>
      <c r="F16" s="402"/>
      <c r="G16" s="360"/>
      <c r="I16" s="132"/>
      <c r="J16" s="132"/>
    </row>
    <row r="17" spans="1:10" ht="13.5">
      <c r="A17" s="397" t="s">
        <v>39</v>
      </c>
      <c r="B17" s="359">
        <v>3.2</v>
      </c>
      <c r="C17" s="359">
        <v>0</v>
      </c>
      <c r="D17" s="401">
        <v>3.2</v>
      </c>
      <c r="E17" s="359">
        <v>2.3</v>
      </c>
      <c r="F17" s="402">
        <v>0.3</v>
      </c>
      <c r="G17" s="362">
        <v>0.6</v>
      </c>
      <c r="I17" s="132"/>
      <c r="J17" s="132"/>
    </row>
    <row r="18" spans="1:10" ht="13.5">
      <c r="A18" s="400" t="s">
        <v>40</v>
      </c>
      <c r="B18" s="359"/>
      <c r="C18" s="359"/>
      <c r="D18" s="401"/>
      <c r="E18" s="359"/>
      <c r="F18" s="402"/>
      <c r="G18" s="360"/>
      <c r="I18" s="132"/>
      <c r="J18" s="132"/>
    </row>
    <row r="19" spans="1:10" ht="13.5">
      <c r="A19" s="400"/>
      <c r="B19" s="359"/>
      <c r="C19" s="359"/>
      <c r="D19" s="401"/>
      <c r="E19" s="359"/>
      <c r="F19" s="402"/>
      <c r="G19" s="360"/>
      <c r="I19" s="132"/>
      <c r="J19" s="132"/>
    </row>
    <row r="20" spans="1:10" ht="13.5">
      <c r="A20" s="397" t="s">
        <v>91</v>
      </c>
      <c r="B20" s="359">
        <v>0.8</v>
      </c>
      <c r="C20" s="359">
        <v>0</v>
      </c>
      <c r="D20" s="401">
        <v>0.8</v>
      </c>
      <c r="E20" s="359">
        <v>0.3</v>
      </c>
      <c r="F20" s="402">
        <v>0.1</v>
      </c>
      <c r="G20" s="362">
        <v>0.4</v>
      </c>
      <c r="I20" s="132"/>
      <c r="J20" s="132"/>
    </row>
    <row r="21" spans="1:10" ht="13.5">
      <c r="A21" s="400" t="s">
        <v>41</v>
      </c>
      <c r="B21" s="359"/>
      <c r="C21" s="359"/>
      <c r="D21" s="401"/>
      <c r="E21" s="359"/>
      <c r="F21" s="402"/>
      <c r="G21" s="360"/>
      <c r="I21" s="132"/>
      <c r="J21" s="132"/>
    </row>
    <row r="22" spans="1:10" ht="13.5">
      <c r="A22" s="400"/>
      <c r="B22" s="359"/>
      <c r="C22" s="359"/>
      <c r="D22" s="401"/>
      <c r="E22" s="359"/>
      <c r="F22" s="402"/>
      <c r="G22" s="360"/>
      <c r="I22" s="132"/>
      <c r="J22" s="132"/>
    </row>
    <row r="23" spans="1:10" ht="19.5" customHeight="1">
      <c r="A23" s="397" t="s">
        <v>277</v>
      </c>
      <c r="B23" s="359">
        <v>2.2</v>
      </c>
      <c r="C23" s="359">
        <v>0</v>
      </c>
      <c r="D23" s="401">
        <v>2.2</v>
      </c>
      <c r="E23" s="359">
        <v>0.6</v>
      </c>
      <c r="F23" s="402">
        <v>0.7</v>
      </c>
      <c r="G23" s="362">
        <v>0.9</v>
      </c>
      <c r="I23" s="132"/>
      <c r="J23" s="132"/>
    </row>
    <row r="24" spans="1:10" ht="13.5">
      <c r="A24" s="400" t="s">
        <v>92</v>
      </c>
      <c r="B24" s="359"/>
      <c r="C24" s="359"/>
      <c r="D24" s="401"/>
      <c r="E24" s="359"/>
      <c r="F24" s="402"/>
      <c r="G24" s="360"/>
      <c r="I24" s="132"/>
      <c r="J24" s="132"/>
    </row>
    <row r="25" spans="1:10" ht="13.5">
      <c r="A25" s="400"/>
      <c r="B25" s="359"/>
      <c r="C25" s="359"/>
      <c r="D25" s="401"/>
      <c r="E25" s="359"/>
      <c r="F25" s="402"/>
      <c r="G25" s="360"/>
      <c r="I25" s="132"/>
      <c r="J25" s="132"/>
    </row>
    <row r="26" spans="1:10" ht="13.5">
      <c r="A26" s="397" t="s">
        <v>93</v>
      </c>
      <c r="B26" s="359">
        <v>0.7</v>
      </c>
      <c r="C26" s="359">
        <v>0</v>
      </c>
      <c r="D26" s="401">
        <v>0.7</v>
      </c>
      <c r="E26" s="359">
        <v>0.2</v>
      </c>
      <c r="F26" s="402">
        <v>0.1</v>
      </c>
      <c r="G26" s="362">
        <v>0.4</v>
      </c>
      <c r="I26" s="132"/>
      <c r="J26" s="132"/>
    </row>
    <row r="27" spans="1:10" ht="13.5">
      <c r="A27" s="400" t="s">
        <v>94</v>
      </c>
      <c r="B27" s="359"/>
      <c r="C27" s="359"/>
      <c r="D27" s="401"/>
      <c r="E27" s="359"/>
      <c r="F27" s="402"/>
      <c r="G27" s="360"/>
      <c r="I27" s="132"/>
      <c r="J27" s="132"/>
    </row>
    <row r="28" spans="1:10" ht="13.5">
      <c r="A28" s="400"/>
      <c r="B28" s="359"/>
      <c r="C28" s="359"/>
      <c r="D28" s="401"/>
      <c r="E28" s="359"/>
      <c r="F28" s="402"/>
      <c r="G28" s="360"/>
      <c r="I28" s="132"/>
      <c r="J28" s="132"/>
    </row>
    <row r="29" spans="1:10" ht="13.5">
      <c r="A29" s="397" t="s">
        <v>95</v>
      </c>
      <c r="B29" s="359">
        <v>0.7</v>
      </c>
      <c r="C29" s="359">
        <v>0</v>
      </c>
      <c r="D29" s="401">
        <v>0.7</v>
      </c>
      <c r="E29" s="359">
        <v>0</v>
      </c>
      <c r="F29" s="402">
        <v>0.4</v>
      </c>
      <c r="G29" s="362">
        <v>0.3</v>
      </c>
      <c r="I29" s="132"/>
      <c r="J29" s="132"/>
    </row>
    <row r="30" spans="1:10" ht="13.5">
      <c r="A30" s="400" t="s">
        <v>96</v>
      </c>
      <c r="B30" s="359"/>
      <c r="C30" s="359"/>
      <c r="D30" s="401"/>
      <c r="E30" s="359"/>
      <c r="F30" s="402"/>
      <c r="G30" s="360"/>
      <c r="I30" s="132"/>
      <c r="J30" s="132"/>
    </row>
    <row r="31" spans="1:10" ht="13.5">
      <c r="A31" s="400"/>
      <c r="B31" s="359"/>
      <c r="C31" s="359"/>
      <c r="D31" s="401"/>
      <c r="E31" s="359"/>
      <c r="F31" s="402"/>
      <c r="G31" s="360"/>
      <c r="I31" s="132"/>
      <c r="J31" s="132"/>
    </row>
    <row r="32" spans="1:10" ht="13.5">
      <c r="A32" s="397" t="s">
        <v>97</v>
      </c>
      <c r="B32" s="359">
        <v>1.6</v>
      </c>
      <c r="C32" s="359">
        <v>0</v>
      </c>
      <c r="D32" s="401">
        <v>1.6</v>
      </c>
      <c r="E32" s="359">
        <v>1.4</v>
      </c>
      <c r="F32" s="402">
        <v>0.1</v>
      </c>
      <c r="G32" s="362">
        <v>0.1</v>
      </c>
      <c r="I32" s="132"/>
      <c r="J32" s="132"/>
    </row>
    <row r="33" spans="1:10" ht="13.5">
      <c r="A33" s="400" t="s">
        <v>98</v>
      </c>
      <c r="B33" s="359"/>
      <c r="C33" s="359"/>
      <c r="D33" s="401"/>
      <c r="E33" s="359"/>
      <c r="F33" s="402"/>
      <c r="G33" s="360"/>
      <c r="I33" s="132"/>
      <c r="J33" s="132"/>
    </row>
    <row r="34" spans="1:10" ht="13.5">
      <c r="A34" s="400"/>
      <c r="B34" s="359"/>
      <c r="C34" s="359"/>
      <c r="D34" s="401"/>
      <c r="E34" s="359"/>
      <c r="F34" s="402"/>
      <c r="G34" s="360"/>
      <c r="I34" s="132"/>
      <c r="J34" s="132"/>
    </row>
    <row r="35" spans="1:10" ht="13.5">
      <c r="A35" s="397" t="s">
        <v>99</v>
      </c>
      <c r="B35" s="359">
        <v>0.5</v>
      </c>
      <c r="C35" s="359">
        <v>0</v>
      </c>
      <c r="D35" s="401">
        <v>0.5</v>
      </c>
      <c r="E35" s="359">
        <v>0.5</v>
      </c>
      <c r="F35" s="402">
        <v>0</v>
      </c>
      <c r="G35" s="362">
        <v>0</v>
      </c>
      <c r="I35" s="132"/>
      <c r="J35" s="132"/>
    </row>
    <row r="36" spans="1:10" ht="13.5">
      <c r="A36" s="400" t="s">
        <v>100</v>
      </c>
      <c r="B36" s="359"/>
      <c r="C36" s="359"/>
      <c r="D36" s="401"/>
      <c r="E36" s="359"/>
      <c r="F36" s="402"/>
      <c r="G36" s="360"/>
      <c r="I36" s="132"/>
      <c r="J36" s="132"/>
    </row>
    <row r="37" spans="1:10" ht="13.5">
      <c r="A37" s="400"/>
      <c r="B37" s="359"/>
      <c r="C37" s="359"/>
      <c r="D37" s="401"/>
      <c r="E37" s="359"/>
      <c r="F37" s="402"/>
      <c r="G37" s="360"/>
      <c r="I37" s="132"/>
      <c r="J37" s="132"/>
    </row>
    <row r="38" spans="1:10" ht="27">
      <c r="A38" s="397" t="s">
        <v>169</v>
      </c>
      <c r="B38" s="359">
        <v>1.4</v>
      </c>
      <c r="C38" s="359">
        <v>0.1</v>
      </c>
      <c r="D38" s="401">
        <v>1.3</v>
      </c>
      <c r="E38" s="359">
        <v>1</v>
      </c>
      <c r="F38" s="402">
        <v>0.1</v>
      </c>
      <c r="G38" s="362">
        <v>0.3</v>
      </c>
      <c r="I38" s="132"/>
      <c r="J38" s="132"/>
    </row>
    <row r="39" spans="1:10" ht="16.5" customHeight="1">
      <c r="A39" s="400" t="s">
        <v>102</v>
      </c>
      <c r="B39" s="359"/>
      <c r="C39" s="359"/>
      <c r="D39" s="401"/>
      <c r="E39" s="359"/>
      <c r="F39" s="402"/>
      <c r="G39" s="360"/>
      <c r="I39" s="132"/>
      <c r="J39" s="132"/>
    </row>
    <row r="40" spans="1:10" ht="13.5">
      <c r="A40" s="400"/>
      <c r="B40" s="359"/>
      <c r="C40" s="359"/>
      <c r="D40" s="401"/>
      <c r="E40" s="359"/>
      <c r="F40" s="402"/>
      <c r="G40" s="360"/>
      <c r="I40" s="132"/>
      <c r="J40" s="132"/>
    </row>
    <row r="41" spans="1:10" ht="23.25" customHeight="1">
      <c r="A41" s="397" t="s">
        <v>226</v>
      </c>
      <c r="B41" s="359">
        <v>0.5</v>
      </c>
      <c r="C41" s="359">
        <v>0</v>
      </c>
      <c r="D41" s="401">
        <v>0.5</v>
      </c>
      <c r="E41" s="359">
        <v>0.2</v>
      </c>
      <c r="F41" s="402">
        <v>0.2</v>
      </c>
      <c r="G41" s="362">
        <v>0.1</v>
      </c>
      <c r="I41" s="132"/>
      <c r="J41" s="132"/>
    </row>
    <row r="42" spans="1:10" ht="16.5" customHeight="1">
      <c r="A42" s="400" t="s">
        <v>103</v>
      </c>
      <c r="B42" s="359"/>
      <c r="C42" s="359"/>
      <c r="D42" s="401"/>
      <c r="E42" s="359"/>
      <c r="F42" s="402"/>
      <c r="G42" s="360"/>
      <c r="I42" s="132"/>
      <c r="J42" s="132"/>
    </row>
    <row r="43" spans="1:10" ht="13.5">
      <c r="A43" s="400"/>
      <c r="B43" s="359"/>
      <c r="C43" s="359"/>
      <c r="D43" s="401"/>
      <c r="E43" s="359"/>
      <c r="F43" s="402"/>
      <c r="G43" s="360"/>
      <c r="I43" s="132"/>
      <c r="J43" s="132"/>
    </row>
    <row r="44" spans="1:10" ht="27">
      <c r="A44" s="397" t="s">
        <v>330</v>
      </c>
      <c r="B44" s="359">
        <v>0.3</v>
      </c>
      <c r="C44" s="359">
        <v>0.3</v>
      </c>
      <c r="D44" s="401">
        <v>0</v>
      </c>
      <c r="E44" s="359">
        <v>0.3</v>
      </c>
      <c r="F44" s="402">
        <v>0</v>
      </c>
      <c r="G44" s="362">
        <v>0</v>
      </c>
      <c r="I44" s="132"/>
      <c r="J44" s="132"/>
    </row>
    <row r="45" spans="1:10" ht="27">
      <c r="A45" s="400" t="s">
        <v>68</v>
      </c>
      <c r="B45" s="359"/>
      <c r="C45" s="359"/>
      <c r="D45" s="401"/>
      <c r="E45" s="359"/>
      <c r="F45" s="402"/>
      <c r="G45" s="360"/>
      <c r="I45" s="132"/>
      <c r="J45" s="132"/>
    </row>
    <row r="46" spans="1:10" ht="14.25">
      <c r="A46" s="403"/>
      <c r="B46" s="359"/>
      <c r="C46" s="359"/>
      <c r="D46" s="401"/>
      <c r="E46" s="359"/>
      <c r="F46" s="402"/>
      <c r="G46" s="360"/>
      <c r="I46" s="132"/>
      <c r="J46" s="132"/>
    </row>
    <row r="47" spans="1:10" ht="13.5">
      <c r="A47" s="397" t="s">
        <v>42</v>
      </c>
      <c r="B47" s="359">
        <v>0.2</v>
      </c>
      <c r="C47" s="359">
        <v>0.1</v>
      </c>
      <c r="D47" s="401">
        <v>0.1</v>
      </c>
      <c r="E47" s="359">
        <v>0.1</v>
      </c>
      <c r="F47" s="402">
        <v>0</v>
      </c>
      <c r="G47" s="362">
        <v>0.1</v>
      </c>
      <c r="I47" s="132"/>
      <c r="J47" s="132"/>
    </row>
    <row r="48" spans="1:10" ht="13.5">
      <c r="A48" s="400" t="s">
        <v>43</v>
      </c>
      <c r="B48" s="359"/>
      <c r="C48" s="359"/>
      <c r="D48" s="401"/>
      <c r="E48" s="359"/>
      <c r="F48" s="402"/>
      <c r="G48" s="360"/>
      <c r="I48" s="132"/>
      <c r="J48" s="132"/>
    </row>
    <row r="49" spans="1:10" ht="13.5">
      <c r="A49" s="400"/>
      <c r="B49" s="359"/>
      <c r="C49" s="359"/>
      <c r="D49" s="401"/>
      <c r="E49" s="359"/>
      <c r="F49" s="402"/>
      <c r="G49" s="360"/>
      <c r="I49" s="132"/>
      <c r="J49" s="132"/>
    </row>
    <row r="50" spans="1:10" ht="13.5">
      <c r="A50" s="397" t="s">
        <v>104</v>
      </c>
      <c r="B50" s="359">
        <v>0.2</v>
      </c>
      <c r="C50" s="359">
        <v>0.1</v>
      </c>
      <c r="D50" s="401">
        <v>0.1</v>
      </c>
      <c r="E50" s="359">
        <v>0.1</v>
      </c>
      <c r="F50" s="402">
        <v>0</v>
      </c>
      <c r="G50" s="362">
        <v>0.1</v>
      </c>
      <c r="I50" s="132"/>
      <c r="J50" s="132"/>
    </row>
    <row r="51" spans="1:10" ht="13.5">
      <c r="A51" s="400" t="s">
        <v>105</v>
      </c>
      <c r="B51" s="359"/>
      <c r="C51" s="359"/>
      <c r="D51" s="401"/>
      <c r="E51" s="359"/>
      <c r="F51" s="402"/>
      <c r="G51" s="360"/>
      <c r="I51" s="132"/>
      <c r="J51" s="132"/>
    </row>
    <row r="52" spans="1:10" ht="13.5">
      <c r="A52" s="400"/>
      <c r="B52" s="359"/>
      <c r="C52" s="359"/>
      <c r="D52" s="401"/>
      <c r="E52" s="359"/>
      <c r="F52" s="402"/>
      <c r="G52" s="360"/>
      <c r="I52" s="132"/>
      <c r="J52" s="132"/>
    </row>
    <row r="53" spans="1:10" ht="13.5">
      <c r="A53" s="405" t="s">
        <v>107</v>
      </c>
      <c r="B53" s="359">
        <v>0.2</v>
      </c>
      <c r="C53" s="359">
        <v>0</v>
      </c>
      <c r="D53" s="401">
        <v>0.2</v>
      </c>
      <c r="E53" s="359">
        <v>0</v>
      </c>
      <c r="F53" s="402">
        <v>0</v>
      </c>
      <c r="G53" s="362">
        <v>0.2</v>
      </c>
      <c r="I53" s="132"/>
      <c r="J53" s="132"/>
    </row>
    <row r="54" spans="1:10" ht="13.5">
      <c r="A54" s="377" t="s">
        <v>108</v>
      </c>
      <c r="B54" s="359"/>
      <c r="C54" s="359"/>
      <c r="D54" s="401"/>
      <c r="E54" s="359"/>
      <c r="F54" s="402"/>
      <c r="G54" s="360"/>
      <c r="I54" s="132"/>
      <c r="J54" s="132"/>
    </row>
    <row r="55" spans="1:7" ht="13.5">
      <c r="A55" s="142"/>
      <c r="B55" s="142"/>
      <c r="C55" s="142"/>
      <c r="D55" s="142"/>
      <c r="E55" s="142"/>
      <c r="F55" s="142"/>
      <c r="G55" s="142"/>
    </row>
  </sheetData>
  <sheetProtection/>
  <mergeCells count="5">
    <mergeCell ref="C10:F10"/>
    <mergeCell ref="C7:D7"/>
    <mergeCell ref="C6:D6"/>
    <mergeCell ref="E6:G6"/>
    <mergeCell ref="E7:G7"/>
  </mergeCells>
  <printOptions/>
  <pageMargins left="0.5905511811023623" right="0.7874015748031497" top="0.7874015748031497" bottom="0.6692913385826772" header="0.5118110236220472" footer="0.5118110236220472"/>
  <pageSetup fitToHeight="0" fitToWidth="1" horizontalDpi="600" verticalDpi="600" orientation="portrait" paperSize="9" scale="78" r:id="rId1"/>
  <headerFooter scaleWithDoc="0">
    <oddFooter>&amp;C38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A1" sqref="A1"/>
    </sheetView>
  </sheetViews>
  <sheetFormatPr defaultColWidth="9.140625" defaultRowHeight="12.75"/>
  <cols>
    <col min="1" max="1" width="37.28125" style="139" customWidth="1"/>
    <col min="2" max="2" width="9.7109375" style="139" customWidth="1"/>
    <col min="3" max="4" width="8.8515625" style="139" customWidth="1"/>
    <col min="5" max="5" width="10.421875" style="139" customWidth="1"/>
    <col min="6" max="6" width="10.7109375" style="139" customWidth="1"/>
    <col min="7" max="7" width="8.8515625" style="139" customWidth="1"/>
    <col min="8" max="10" width="9.140625" style="139" customWidth="1"/>
    <col min="11" max="12" width="10.57421875" style="139" bestFit="1" customWidth="1"/>
    <col min="13" max="16384" width="9.140625" style="139" customWidth="1"/>
  </cols>
  <sheetData>
    <row r="1" spans="1:7" ht="13.5">
      <c r="A1" s="140" t="s">
        <v>271</v>
      </c>
      <c r="B1" s="142"/>
      <c r="C1" s="142"/>
      <c r="D1" s="142"/>
      <c r="E1" s="142"/>
      <c r="F1" s="142"/>
      <c r="G1" s="142"/>
    </row>
    <row r="2" spans="1:7" ht="13.5">
      <c r="A2" s="140" t="s">
        <v>192</v>
      </c>
      <c r="B2" s="142"/>
      <c r="C2" s="142"/>
      <c r="D2" s="142"/>
      <c r="E2" s="142"/>
      <c r="F2" s="142"/>
      <c r="G2" s="142"/>
    </row>
    <row r="3" spans="1:7" ht="33.75" customHeight="1">
      <c r="A3" s="475" t="s">
        <v>193</v>
      </c>
      <c r="B3" s="475"/>
      <c r="C3" s="475"/>
      <c r="D3" s="475"/>
      <c r="E3" s="475"/>
      <c r="F3" s="475"/>
      <c r="G3" s="142"/>
    </row>
    <row r="4" spans="1:7" ht="4.5" customHeight="1">
      <c r="A4" s="142"/>
      <c r="B4" s="142"/>
      <c r="C4" s="142"/>
      <c r="D4" s="142"/>
      <c r="E4" s="142"/>
      <c r="F4" s="142"/>
      <c r="G4" s="142"/>
    </row>
    <row r="5" spans="1:7" ht="18" customHeight="1">
      <c r="A5" s="146"/>
      <c r="B5" s="176"/>
      <c r="C5" s="437" t="s">
        <v>0</v>
      </c>
      <c r="D5" s="439"/>
      <c r="E5" s="424" t="s">
        <v>183</v>
      </c>
      <c r="F5" s="428"/>
      <c r="G5" s="428"/>
    </row>
    <row r="6" spans="1:7" ht="15" customHeight="1">
      <c r="A6" s="177" t="s">
        <v>1</v>
      </c>
      <c r="B6" s="178" t="s">
        <v>5</v>
      </c>
      <c r="C6" s="440" t="s">
        <v>44</v>
      </c>
      <c r="D6" s="442"/>
      <c r="E6" s="426" t="s">
        <v>184</v>
      </c>
      <c r="F6" s="429"/>
      <c r="G6" s="429"/>
    </row>
    <row r="7" spans="1:7" ht="27" customHeight="1">
      <c r="A7" s="179" t="s">
        <v>29</v>
      </c>
      <c r="B7" s="180" t="s">
        <v>47</v>
      </c>
      <c r="C7" s="178" t="s">
        <v>2</v>
      </c>
      <c r="D7" s="178" t="s">
        <v>3</v>
      </c>
      <c r="E7" s="80" t="s">
        <v>187</v>
      </c>
      <c r="F7" s="81" t="s">
        <v>190</v>
      </c>
      <c r="G7" s="82" t="s">
        <v>188</v>
      </c>
    </row>
    <row r="8" spans="2:7" ht="25.5" customHeight="1">
      <c r="B8" s="178"/>
      <c r="C8" s="334" t="s">
        <v>46</v>
      </c>
      <c r="D8" s="334" t="s">
        <v>45</v>
      </c>
      <c r="E8" s="84" t="s">
        <v>186</v>
      </c>
      <c r="F8" s="85" t="s">
        <v>189</v>
      </c>
      <c r="G8" s="86" t="s">
        <v>185</v>
      </c>
    </row>
    <row r="9" spans="1:7" ht="16.5" customHeight="1">
      <c r="A9" s="148"/>
      <c r="B9" s="260"/>
      <c r="C9" s="445" t="s">
        <v>224</v>
      </c>
      <c r="D9" s="446"/>
      <c r="E9" s="446"/>
      <c r="F9" s="446"/>
      <c r="G9" s="153"/>
    </row>
    <row r="10" spans="1:8" ht="7.5" customHeight="1">
      <c r="A10" s="146"/>
      <c r="B10" s="289"/>
      <c r="C10" s="289"/>
      <c r="D10" s="289"/>
      <c r="E10" s="289"/>
      <c r="F10" s="289"/>
      <c r="G10" s="290"/>
      <c r="H10" s="142"/>
    </row>
    <row r="11" spans="1:10" ht="13.5">
      <c r="A11" s="222" t="s">
        <v>4</v>
      </c>
      <c r="B11" s="127">
        <v>12.9</v>
      </c>
      <c r="C11" s="126">
        <v>0.9</v>
      </c>
      <c r="D11" s="127">
        <v>12</v>
      </c>
      <c r="E11" s="204">
        <v>7</v>
      </c>
      <c r="F11" s="127">
        <v>2.2</v>
      </c>
      <c r="G11" s="126">
        <v>3.7</v>
      </c>
      <c r="I11" s="132"/>
      <c r="J11" s="132"/>
    </row>
    <row r="12" spans="1:10" ht="13.5">
      <c r="A12" s="188" t="s">
        <v>33</v>
      </c>
      <c r="B12" s="127"/>
      <c r="C12" s="204"/>
      <c r="D12" s="127"/>
      <c r="E12" s="204"/>
      <c r="F12" s="127"/>
      <c r="G12" s="204"/>
      <c r="I12" s="132"/>
      <c r="J12" s="132"/>
    </row>
    <row r="13" spans="1:10" ht="6.75" customHeight="1">
      <c r="A13" s="138"/>
      <c r="B13" s="130"/>
      <c r="C13" s="131"/>
      <c r="D13" s="130"/>
      <c r="E13" s="131"/>
      <c r="F13" s="130"/>
      <c r="G13" s="131"/>
      <c r="I13" s="132"/>
      <c r="J13" s="132"/>
    </row>
    <row r="14" spans="1:10" ht="27">
      <c r="A14" s="222" t="s">
        <v>48</v>
      </c>
      <c r="B14" s="130">
        <v>0.7</v>
      </c>
      <c r="C14" s="132">
        <v>0</v>
      </c>
      <c r="D14" s="130">
        <v>0.7</v>
      </c>
      <c r="E14" s="131">
        <v>0.4</v>
      </c>
      <c r="F14" s="130">
        <v>0.1</v>
      </c>
      <c r="G14" s="132">
        <v>0.2</v>
      </c>
      <c r="I14" s="132"/>
      <c r="J14" s="132"/>
    </row>
    <row r="15" spans="1:10" ht="13.5">
      <c r="A15" s="214" t="s">
        <v>137</v>
      </c>
      <c r="B15" s="130"/>
      <c r="C15" s="131"/>
      <c r="D15" s="130"/>
      <c r="E15" s="131"/>
      <c r="F15" s="130"/>
      <c r="G15" s="131"/>
      <c r="I15" s="132"/>
      <c r="J15" s="132"/>
    </row>
    <row r="16" spans="1:10" ht="6" customHeight="1">
      <c r="A16" s="138"/>
      <c r="B16" s="130"/>
      <c r="C16" s="131"/>
      <c r="D16" s="130"/>
      <c r="E16" s="131"/>
      <c r="F16" s="130"/>
      <c r="G16" s="131"/>
      <c r="I16" s="132"/>
      <c r="J16" s="132"/>
    </row>
    <row r="17" spans="1:10" ht="13.5">
      <c r="A17" s="222" t="s">
        <v>49</v>
      </c>
      <c r="B17" s="130">
        <v>3.9</v>
      </c>
      <c r="C17" s="132">
        <v>0.4</v>
      </c>
      <c r="D17" s="130">
        <v>3.5</v>
      </c>
      <c r="E17" s="131">
        <v>3.1</v>
      </c>
      <c r="F17" s="130">
        <v>0.4</v>
      </c>
      <c r="G17" s="132">
        <v>0.4</v>
      </c>
      <c r="I17" s="132"/>
      <c r="J17" s="132"/>
    </row>
    <row r="18" spans="1:10" ht="13.5">
      <c r="A18" s="169" t="s">
        <v>50</v>
      </c>
      <c r="B18" s="130"/>
      <c r="C18" s="131"/>
      <c r="D18" s="130"/>
      <c r="E18" s="131"/>
      <c r="F18" s="130"/>
      <c r="G18" s="131"/>
      <c r="I18" s="132"/>
      <c r="J18" s="132"/>
    </row>
    <row r="19" spans="1:10" ht="6" customHeight="1">
      <c r="A19" s="169"/>
      <c r="B19" s="130"/>
      <c r="C19" s="131"/>
      <c r="D19" s="130"/>
      <c r="E19" s="131"/>
      <c r="F19" s="130"/>
      <c r="G19" s="131"/>
      <c r="I19" s="132"/>
      <c r="J19" s="132"/>
    </row>
    <row r="20" spans="1:10" ht="13.5">
      <c r="A20" s="223" t="s">
        <v>237</v>
      </c>
      <c r="B20" s="130"/>
      <c r="C20" s="131"/>
      <c r="D20" s="130"/>
      <c r="E20" s="131"/>
      <c r="F20" s="130"/>
      <c r="G20" s="131"/>
      <c r="I20" s="132"/>
      <c r="J20" s="132"/>
    </row>
    <row r="21" spans="1:10" ht="6.75" customHeight="1">
      <c r="A21" s="223"/>
      <c r="B21" s="130"/>
      <c r="C21" s="131"/>
      <c r="D21" s="130"/>
      <c r="E21" s="131"/>
      <c r="F21" s="130"/>
      <c r="G21" s="131"/>
      <c r="I21" s="132"/>
      <c r="J21" s="132"/>
    </row>
    <row r="22" spans="1:10" ht="24.75" customHeight="1">
      <c r="A22" s="224" t="s">
        <v>123</v>
      </c>
      <c r="B22" s="130">
        <v>1.5</v>
      </c>
      <c r="C22" s="132">
        <v>0.1</v>
      </c>
      <c r="D22" s="130">
        <v>1.4</v>
      </c>
      <c r="E22" s="132">
        <v>1.2</v>
      </c>
      <c r="F22" s="130">
        <v>0.1</v>
      </c>
      <c r="G22" s="132">
        <v>0.2</v>
      </c>
      <c r="I22" s="132"/>
      <c r="J22" s="132"/>
    </row>
    <row r="23" spans="1:10" ht="13.5">
      <c r="A23" s="212" t="s">
        <v>130</v>
      </c>
      <c r="B23" s="130"/>
      <c r="C23" s="131"/>
      <c r="D23" s="130"/>
      <c r="E23" s="131"/>
      <c r="F23" s="130"/>
      <c r="G23" s="131"/>
      <c r="I23" s="132"/>
      <c r="J23" s="132"/>
    </row>
    <row r="24" spans="1:10" ht="5.25" customHeight="1">
      <c r="A24" s="138"/>
      <c r="B24" s="130"/>
      <c r="C24" s="131"/>
      <c r="D24" s="130"/>
      <c r="E24" s="131"/>
      <c r="F24" s="130"/>
      <c r="G24" s="131"/>
      <c r="I24" s="132"/>
      <c r="J24" s="132"/>
    </row>
    <row r="25" spans="1:10" ht="13.5">
      <c r="A25" s="222" t="s">
        <v>51</v>
      </c>
      <c r="B25" s="130">
        <v>1.3</v>
      </c>
      <c r="C25" s="132">
        <v>0.2</v>
      </c>
      <c r="D25" s="130">
        <v>1.1</v>
      </c>
      <c r="E25" s="131">
        <v>0.8</v>
      </c>
      <c r="F25" s="130">
        <v>0.2</v>
      </c>
      <c r="G25" s="132">
        <v>0.3</v>
      </c>
      <c r="I25" s="132"/>
      <c r="J25" s="132"/>
    </row>
    <row r="26" spans="1:10" ht="13.5">
      <c r="A26" s="169" t="s">
        <v>52</v>
      </c>
      <c r="B26" s="130"/>
      <c r="C26" s="131"/>
      <c r="D26" s="130"/>
      <c r="E26" s="131"/>
      <c r="F26" s="130"/>
      <c r="G26" s="131"/>
      <c r="I26" s="132"/>
      <c r="J26" s="132"/>
    </row>
    <row r="27" spans="1:10" ht="6" customHeight="1">
      <c r="A27" s="169"/>
      <c r="B27" s="130"/>
      <c r="C27" s="131"/>
      <c r="D27" s="130"/>
      <c r="E27" s="131"/>
      <c r="F27" s="130"/>
      <c r="G27" s="131"/>
      <c r="I27" s="132"/>
      <c r="J27" s="132"/>
    </row>
    <row r="28" spans="1:10" ht="13.5">
      <c r="A28" s="223" t="s">
        <v>237</v>
      </c>
      <c r="B28" s="130"/>
      <c r="C28" s="131"/>
      <c r="D28" s="130"/>
      <c r="E28" s="131"/>
      <c r="F28" s="130"/>
      <c r="G28" s="131"/>
      <c r="I28" s="132"/>
      <c r="J28" s="132"/>
    </row>
    <row r="29" spans="1:10" ht="4.5" customHeight="1">
      <c r="A29" s="226"/>
      <c r="B29" s="130"/>
      <c r="C29" s="131"/>
      <c r="D29" s="130"/>
      <c r="E29" s="131"/>
      <c r="F29" s="130"/>
      <c r="G29" s="131"/>
      <c r="I29" s="132"/>
      <c r="J29" s="132"/>
    </row>
    <row r="30" spans="1:10" ht="26.25" customHeight="1">
      <c r="A30" s="224" t="s">
        <v>165</v>
      </c>
      <c r="B30" s="130">
        <v>0.7</v>
      </c>
      <c r="C30" s="132">
        <v>0.1</v>
      </c>
      <c r="D30" s="130">
        <v>0.6</v>
      </c>
      <c r="E30" s="131">
        <v>0.4</v>
      </c>
      <c r="F30" s="130">
        <v>0.1</v>
      </c>
      <c r="G30" s="132">
        <v>0.2</v>
      </c>
      <c r="I30" s="132"/>
      <c r="J30" s="132"/>
    </row>
    <row r="31" spans="1:10" ht="15.75" customHeight="1">
      <c r="A31" s="225" t="s">
        <v>134</v>
      </c>
      <c r="B31" s="130"/>
      <c r="C31" s="131"/>
      <c r="D31" s="130"/>
      <c r="E31" s="131"/>
      <c r="F31" s="130"/>
      <c r="G31" s="131"/>
      <c r="I31" s="132"/>
      <c r="J31" s="132"/>
    </row>
    <row r="32" spans="1:10" ht="6" customHeight="1">
      <c r="A32" s="169"/>
      <c r="B32" s="130"/>
      <c r="C32" s="131"/>
      <c r="D32" s="130"/>
      <c r="E32" s="131"/>
      <c r="F32" s="130"/>
      <c r="G32" s="131"/>
      <c r="I32" s="132"/>
      <c r="J32" s="132"/>
    </row>
    <row r="33" spans="1:10" ht="13.5">
      <c r="A33" s="222" t="s">
        <v>53</v>
      </c>
      <c r="B33" s="130">
        <v>1</v>
      </c>
      <c r="C33" s="132">
        <v>0.1</v>
      </c>
      <c r="D33" s="130">
        <v>0.9</v>
      </c>
      <c r="E33" s="131">
        <v>0.5</v>
      </c>
      <c r="F33" s="130">
        <v>0.3</v>
      </c>
      <c r="G33" s="132">
        <v>0.2</v>
      </c>
      <c r="I33" s="132"/>
      <c r="J33" s="132"/>
    </row>
    <row r="34" spans="1:10" ht="13.5">
      <c r="A34" s="214" t="s">
        <v>138</v>
      </c>
      <c r="B34" s="130"/>
      <c r="C34" s="131"/>
      <c r="D34" s="130"/>
      <c r="E34" s="131"/>
      <c r="F34" s="130"/>
      <c r="G34" s="131"/>
      <c r="I34" s="132"/>
      <c r="J34" s="132"/>
    </row>
    <row r="35" spans="1:10" ht="3.75" customHeight="1">
      <c r="A35" s="169"/>
      <c r="B35" s="130"/>
      <c r="C35" s="131"/>
      <c r="D35" s="130"/>
      <c r="E35" s="131"/>
      <c r="F35" s="130"/>
      <c r="G35" s="131"/>
      <c r="I35" s="132"/>
      <c r="J35" s="132"/>
    </row>
    <row r="36" spans="1:10" ht="13.5">
      <c r="A36" s="223" t="s">
        <v>237</v>
      </c>
      <c r="B36" s="130"/>
      <c r="C36" s="131"/>
      <c r="D36" s="130"/>
      <c r="E36" s="131"/>
      <c r="F36" s="130"/>
      <c r="G36" s="131"/>
      <c r="I36" s="132"/>
      <c r="J36" s="132"/>
    </row>
    <row r="37" spans="1:10" ht="4.5" customHeight="1">
      <c r="A37" s="223"/>
      <c r="B37" s="130"/>
      <c r="C37" s="131"/>
      <c r="D37" s="130"/>
      <c r="E37" s="131"/>
      <c r="F37" s="130"/>
      <c r="G37" s="131"/>
      <c r="I37" s="132"/>
      <c r="J37" s="132"/>
    </row>
    <row r="38" spans="1:10" ht="13.5" customHeight="1">
      <c r="A38" s="224" t="s">
        <v>124</v>
      </c>
      <c r="B38" s="130">
        <v>0.5</v>
      </c>
      <c r="C38" s="132">
        <v>0</v>
      </c>
      <c r="D38" s="130">
        <v>0.5</v>
      </c>
      <c r="E38" s="131">
        <v>0.2</v>
      </c>
      <c r="F38" s="130">
        <v>0.2</v>
      </c>
      <c r="G38" s="132">
        <v>0.1</v>
      </c>
      <c r="I38" s="132"/>
      <c r="J38" s="132"/>
    </row>
    <row r="39" spans="1:10" ht="13.5">
      <c r="A39" s="212" t="s">
        <v>131</v>
      </c>
      <c r="B39" s="130"/>
      <c r="C39" s="131"/>
      <c r="D39" s="130"/>
      <c r="E39" s="131"/>
      <c r="F39" s="130"/>
      <c r="G39" s="131"/>
      <c r="I39" s="132"/>
      <c r="J39" s="132"/>
    </row>
    <row r="40" spans="1:10" ht="8.25" customHeight="1">
      <c r="A40" s="169"/>
      <c r="B40" s="130"/>
      <c r="C40" s="131"/>
      <c r="D40" s="130"/>
      <c r="E40" s="131"/>
      <c r="F40" s="130"/>
      <c r="G40" s="131"/>
      <c r="I40" s="132"/>
      <c r="J40" s="132"/>
    </row>
    <row r="41" spans="1:10" ht="13.5">
      <c r="A41" s="222" t="s">
        <v>127</v>
      </c>
      <c r="B41" s="130">
        <v>2</v>
      </c>
      <c r="C41" s="132">
        <v>0</v>
      </c>
      <c r="D41" s="130">
        <v>2</v>
      </c>
      <c r="E41" s="131">
        <v>0.4</v>
      </c>
      <c r="F41" s="130">
        <v>0.6</v>
      </c>
      <c r="G41" s="132">
        <v>1</v>
      </c>
      <c r="I41" s="132"/>
      <c r="J41" s="132"/>
    </row>
    <row r="42" spans="1:10" ht="13.5">
      <c r="A42" s="214" t="s">
        <v>135</v>
      </c>
      <c r="B42" s="130"/>
      <c r="C42" s="131"/>
      <c r="D42" s="130"/>
      <c r="E42" s="131"/>
      <c r="F42" s="130"/>
      <c r="G42" s="131"/>
      <c r="I42" s="132"/>
      <c r="J42" s="132"/>
    </row>
    <row r="43" spans="1:10" ht="3" customHeight="1">
      <c r="A43" s="169"/>
      <c r="B43" s="130"/>
      <c r="C43" s="131"/>
      <c r="D43" s="130"/>
      <c r="E43" s="131"/>
      <c r="F43" s="130"/>
      <c r="G43" s="131"/>
      <c r="I43" s="132"/>
      <c r="J43" s="132"/>
    </row>
    <row r="44" spans="1:10" ht="13.5">
      <c r="A44" s="223" t="s">
        <v>237</v>
      </c>
      <c r="B44" s="130"/>
      <c r="C44" s="131"/>
      <c r="D44" s="130"/>
      <c r="E44" s="131"/>
      <c r="F44" s="130"/>
      <c r="G44" s="131"/>
      <c r="I44" s="132"/>
      <c r="J44" s="132"/>
    </row>
    <row r="45" spans="1:10" ht="5.25" customHeight="1">
      <c r="A45" s="138"/>
      <c r="B45" s="130"/>
      <c r="C45" s="131"/>
      <c r="D45" s="130"/>
      <c r="E45" s="131"/>
      <c r="F45" s="130"/>
      <c r="G45" s="131"/>
      <c r="I45" s="132"/>
      <c r="J45" s="132"/>
    </row>
    <row r="46" spans="1:10" ht="15.75" customHeight="1">
      <c r="A46" s="222" t="s">
        <v>128</v>
      </c>
      <c r="B46" s="130">
        <v>1.4</v>
      </c>
      <c r="C46" s="132">
        <v>0</v>
      </c>
      <c r="D46" s="130">
        <v>1.4</v>
      </c>
      <c r="E46" s="131">
        <v>0.3</v>
      </c>
      <c r="F46" s="130">
        <v>0.3</v>
      </c>
      <c r="G46" s="132">
        <v>0.8</v>
      </c>
      <c r="I46" s="132"/>
      <c r="J46" s="132"/>
    </row>
    <row r="47" spans="1:12" s="291" customFormat="1" ht="13.5">
      <c r="A47" s="212" t="s">
        <v>132</v>
      </c>
      <c r="B47" s="130"/>
      <c r="C47" s="131"/>
      <c r="D47" s="130"/>
      <c r="E47" s="131"/>
      <c r="F47" s="160"/>
      <c r="G47" s="131"/>
      <c r="I47" s="132"/>
      <c r="J47" s="132"/>
      <c r="K47" s="139"/>
      <c r="L47" s="139"/>
    </row>
    <row r="48" spans="1:12" s="291" customFormat="1" ht="7.5" customHeight="1">
      <c r="A48" s="138"/>
      <c r="B48" s="130"/>
      <c r="C48" s="131"/>
      <c r="D48" s="130"/>
      <c r="E48" s="131"/>
      <c r="F48" s="130"/>
      <c r="G48" s="131"/>
      <c r="I48" s="132"/>
      <c r="J48" s="132"/>
      <c r="K48" s="139"/>
      <c r="L48" s="139"/>
    </row>
    <row r="49" spans="1:10" ht="13.5">
      <c r="A49" s="222" t="s">
        <v>55</v>
      </c>
      <c r="B49" s="130">
        <v>1.9</v>
      </c>
      <c r="C49" s="132">
        <v>0</v>
      </c>
      <c r="D49" s="130">
        <v>1.9</v>
      </c>
      <c r="E49" s="131">
        <v>0.8</v>
      </c>
      <c r="F49" s="130">
        <v>0.2</v>
      </c>
      <c r="G49" s="132">
        <v>0.9</v>
      </c>
      <c r="I49" s="132"/>
      <c r="J49" s="132"/>
    </row>
    <row r="50" spans="1:10" ht="13.5">
      <c r="A50" s="169" t="s">
        <v>56</v>
      </c>
      <c r="B50" s="130"/>
      <c r="C50" s="131"/>
      <c r="D50" s="130"/>
      <c r="E50" s="131"/>
      <c r="F50" s="130"/>
      <c r="G50" s="131"/>
      <c r="I50" s="132"/>
      <c r="J50" s="132"/>
    </row>
    <row r="51" spans="1:10" ht="5.25" customHeight="1">
      <c r="A51" s="169"/>
      <c r="B51" s="130"/>
      <c r="C51" s="131"/>
      <c r="D51" s="130"/>
      <c r="E51" s="131"/>
      <c r="F51" s="130"/>
      <c r="G51" s="131"/>
      <c r="I51" s="132"/>
      <c r="J51" s="132"/>
    </row>
    <row r="52" spans="1:10" ht="12.75" customHeight="1">
      <c r="A52" s="223" t="s">
        <v>237</v>
      </c>
      <c r="B52" s="130"/>
      <c r="C52" s="131"/>
      <c r="D52" s="130"/>
      <c r="E52" s="131"/>
      <c r="F52" s="130"/>
      <c r="G52" s="131"/>
      <c r="I52" s="132"/>
      <c r="J52" s="132"/>
    </row>
    <row r="53" spans="1:10" ht="5.25" customHeight="1">
      <c r="A53" s="169"/>
      <c r="B53" s="130"/>
      <c r="C53" s="131"/>
      <c r="D53" s="130"/>
      <c r="E53" s="131"/>
      <c r="F53" s="130"/>
      <c r="G53" s="131"/>
      <c r="I53" s="132"/>
      <c r="J53" s="132"/>
    </row>
    <row r="54" spans="1:10" ht="27.75" customHeight="1">
      <c r="A54" s="224" t="s">
        <v>238</v>
      </c>
      <c r="B54" s="130">
        <v>0.6</v>
      </c>
      <c r="C54" s="132">
        <v>0</v>
      </c>
      <c r="D54" s="130">
        <v>0.6</v>
      </c>
      <c r="E54" s="131">
        <v>0.4</v>
      </c>
      <c r="F54" s="130">
        <v>0</v>
      </c>
      <c r="G54" s="132">
        <v>0.2</v>
      </c>
      <c r="I54" s="132"/>
      <c r="J54" s="132"/>
    </row>
    <row r="55" spans="1:10" ht="13.5">
      <c r="A55" s="212" t="s">
        <v>133</v>
      </c>
      <c r="B55" s="130"/>
      <c r="C55" s="131"/>
      <c r="D55" s="130"/>
      <c r="E55" s="131"/>
      <c r="F55" s="130"/>
      <c r="G55" s="131"/>
      <c r="I55" s="132"/>
      <c r="J55" s="132"/>
    </row>
    <row r="56" spans="1:10" ht="9.75" customHeight="1">
      <c r="A56" s="212"/>
      <c r="B56" s="130"/>
      <c r="C56" s="131"/>
      <c r="D56" s="130"/>
      <c r="E56" s="131"/>
      <c r="F56" s="130"/>
      <c r="G56" s="131"/>
      <c r="I56" s="132"/>
      <c r="J56" s="132"/>
    </row>
    <row r="57" spans="1:10" ht="27">
      <c r="A57" s="222" t="s">
        <v>57</v>
      </c>
      <c r="B57" s="130">
        <v>1.5</v>
      </c>
      <c r="C57" s="132">
        <v>0</v>
      </c>
      <c r="D57" s="130">
        <v>1.5</v>
      </c>
      <c r="E57" s="131">
        <v>0.7</v>
      </c>
      <c r="F57" s="130">
        <v>0.2</v>
      </c>
      <c r="G57" s="132">
        <v>0.6</v>
      </c>
      <c r="I57" s="132"/>
      <c r="J57" s="132"/>
    </row>
    <row r="58" spans="1:10" ht="13.5" customHeight="1">
      <c r="A58" s="169" t="s">
        <v>58</v>
      </c>
      <c r="B58" s="130"/>
      <c r="C58" s="131"/>
      <c r="D58" s="130"/>
      <c r="E58" s="131"/>
      <c r="F58" s="130"/>
      <c r="G58" s="131"/>
      <c r="I58" s="132"/>
      <c r="J58" s="132"/>
    </row>
    <row r="59" spans="1:10" ht="4.5" customHeight="1">
      <c r="A59" s="169"/>
      <c r="B59" s="130"/>
      <c r="C59" s="131"/>
      <c r="D59" s="130"/>
      <c r="E59" s="131"/>
      <c r="F59" s="130"/>
      <c r="G59" s="131"/>
      <c r="I59" s="132"/>
      <c r="J59" s="132"/>
    </row>
    <row r="60" spans="1:10" ht="13.5">
      <c r="A60" s="223" t="s">
        <v>237</v>
      </c>
      <c r="B60" s="130"/>
      <c r="C60" s="131"/>
      <c r="D60" s="130"/>
      <c r="E60" s="131"/>
      <c r="F60" s="130"/>
      <c r="G60" s="131"/>
      <c r="I60" s="132"/>
      <c r="J60" s="132"/>
    </row>
    <row r="61" spans="1:10" ht="6" customHeight="1">
      <c r="A61" s="226"/>
      <c r="B61" s="130"/>
      <c r="C61" s="131"/>
      <c r="D61" s="130"/>
      <c r="E61" s="131"/>
      <c r="F61" s="130"/>
      <c r="G61" s="131"/>
      <c r="I61" s="132"/>
      <c r="J61" s="132"/>
    </row>
    <row r="62" spans="1:10" ht="13.5">
      <c r="A62" s="224" t="s">
        <v>77</v>
      </c>
      <c r="B62" s="130">
        <v>0.7</v>
      </c>
      <c r="C62" s="132">
        <v>0</v>
      </c>
      <c r="D62" s="130">
        <v>0.7</v>
      </c>
      <c r="E62" s="131">
        <v>0.1</v>
      </c>
      <c r="F62" s="130">
        <v>0.1</v>
      </c>
      <c r="G62" s="132">
        <v>0.5</v>
      </c>
      <c r="I62" s="132"/>
      <c r="J62" s="132"/>
    </row>
    <row r="63" spans="1:10" ht="13.5">
      <c r="A63" s="225" t="s">
        <v>139</v>
      </c>
      <c r="B63" s="130"/>
      <c r="C63" s="131"/>
      <c r="D63" s="130"/>
      <c r="E63" s="131"/>
      <c r="F63" s="130"/>
      <c r="G63" s="131"/>
      <c r="I63" s="132"/>
      <c r="J63" s="132"/>
    </row>
    <row r="64" spans="1:10" ht="7.5" customHeight="1">
      <c r="A64" s="138"/>
      <c r="B64" s="130"/>
      <c r="C64" s="131"/>
      <c r="D64" s="130"/>
      <c r="E64" s="131"/>
      <c r="F64" s="130"/>
      <c r="G64" s="131"/>
      <c r="I64" s="132"/>
      <c r="J64" s="132"/>
    </row>
    <row r="65" spans="1:10" ht="13.5">
      <c r="A65" s="222" t="s">
        <v>59</v>
      </c>
      <c r="B65" s="130">
        <v>0.4</v>
      </c>
      <c r="C65" s="132">
        <v>0.1</v>
      </c>
      <c r="D65" s="130">
        <v>0.3</v>
      </c>
      <c r="E65" s="131">
        <v>0.2</v>
      </c>
      <c r="F65" s="130">
        <v>0.1</v>
      </c>
      <c r="G65" s="132">
        <v>0.1</v>
      </c>
      <c r="I65" s="132"/>
      <c r="J65" s="132"/>
    </row>
    <row r="66" spans="1:10" ht="13.5">
      <c r="A66" s="169" t="s">
        <v>60</v>
      </c>
      <c r="B66" s="130"/>
      <c r="C66" s="131"/>
      <c r="D66" s="130"/>
      <c r="E66" s="131"/>
      <c r="F66" s="130"/>
      <c r="G66" s="131"/>
      <c r="I66" s="132"/>
      <c r="J66" s="132"/>
    </row>
    <row r="68" spans="2:7" ht="13.5">
      <c r="B68" s="132"/>
      <c r="C68" s="132"/>
      <c r="D68" s="132"/>
      <c r="E68" s="132"/>
      <c r="F68" s="132"/>
      <c r="G68" s="132"/>
    </row>
  </sheetData>
  <sheetProtection/>
  <mergeCells count="6">
    <mergeCell ref="C9:F9"/>
    <mergeCell ref="A3:F3"/>
    <mergeCell ref="C6:D6"/>
    <mergeCell ref="C5:D5"/>
    <mergeCell ref="E5:G5"/>
    <mergeCell ref="E6:G6"/>
  </mergeCells>
  <printOptions/>
  <pageMargins left="0.7874015748031497" right="0.5905511811023623" top="0.7874015748031497" bottom="0.6692913385826772" header="0.5118110236220472" footer="0.5118110236220472"/>
  <pageSetup horizontalDpi="600" verticalDpi="600" orientation="portrait" paperSize="9" scale="90" r:id="rId1"/>
  <headerFooter scaleWithDoc="0">
    <oddFooter>&amp;C39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36" sqref="A36"/>
    </sheetView>
  </sheetViews>
  <sheetFormatPr defaultColWidth="9.140625" defaultRowHeight="12.75"/>
  <cols>
    <col min="1" max="1" width="41.7109375" style="46" customWidth="1"/>
    <col min="2" max="2" width="3.7109375" style="46" customWidth="1"/>
    <col min="3" max="4" width="8.00390625" style="46" customWidth="1"/>
    <col min="5" max="5" width="7.57421875" style="46" customWidth="1"/>
    <col min="6" max="6" width="7.00390625" style="46" customWidth="1"/>
    <col min="7" max="7" width="8.00390625" style="46" customWidth="1"/>
    <col min="8" max="16384" width="9.140625" style="46" customWidth="1"/>
  </cols>
  <sheetData>
    <row r="1" spans="1:7" ht="13.5">
      <c r="A1" s="59" t="s">
        <v>300</v>
      </c>
      <c r="B1" s="65"/>
      <c r="C1" s="65"/>
      <c r="D1" s="65"/>
      <c r="E1" s="65"/>
      <c r="F1" s="65"/>
      <c r="G1" s="65"/>
    </row>
    <row r="2" spans="1:10" ht="13.5">
      <c r="A2" s="62" t="s">
        <v>206</v>
      </c>
      <c r="B2" s="65"/>
      <c r="C2" s="65"/>
      <c r="D2" s="65"/>
      <c r="E2" s="65"/>
      <c r="F2" s="204"/>
      <c r="G2" s="204"/>
      <c r="H2" s="204"/>
      <c r="I2" s="204"/>
      <c r="J2" s="204"/>
    </row>
    <row r="3" spans="1:7" ht="8.25" customHeight="1">
      <c r="A3" s="65" t="s">
        <v>61</v>
      </c>
      <c r="B3" s="65"/>
      <c r="C3" s="65"/>
      <c r="D3" s="65"/>
      <c r="E3" s="65"/>
      <c r="F3" s="65"/>
      <c r="G3" s="65"/>
    </row>
    <row r="4" spans="1:13" ht="19.5" customHeight="1">
      <c r="A4" s="121" t="s">
        <v>1</v>
      </c>
      <c r="B4" s="47"/>
      <c r="C4" s="424" t="s">
        <v>76</v>
      </c>
      <c r="D4" s="428"/>
      <c r="E4" s="428"/>
      <c r="F4" s="425"/>
      <c r="G4" s="476" t="s">
        <v>67</v>
      </c>
      <c r="M4" s="65"/>
    </row>
    <row r="5" spans="1:13" ht="18" customHeight="1">
      <c r="A5" s="87" t="s">
        <v>29</v>
      </c>
      <c r="B5" s="54"/>
      <c r="C5" s="426" t="s">
        <v>158</v>
      </c>
      <c r="D5" s="429"/>
      <c r="E5" s="429"/>
      <c r="F5" s="427"/>
      <c r="G5" s="477"/>
      <c r="M5" s="65"/>
    </row>
    <row r="6" spans="1:13" ht="13.5">
      <c r="A6" s="68" t="s">
        <v>261</v>
      </c>
      <c r="B6" s="54"/>
      <c r="C6" s="432" t="s">
        <v>34</v>
      </c>
      <c r="D6" s="432" t="s">
        <v>35</v>
      </c>
      <c r="E6" s="432" t="s">
        <v>36</v>
      </c>
      <c r="F6" s="432" t="s">
        <v>37</v>
      </c>
      <c r="G6" s="477"/>
      <c r="H6" s="102"/>
      <c r="I6" s="102"/>
      <c r="J6" s="102"/>
      <c r="K6" s="102"/>
      <c r="L6" s="102"/>
      <c r="M6" s="65"/>
    </row>
    <row r="7" spans="1:13" ht="13.5">
      <c r="A7" s="252" t="s">
        <v>230</v>
      </c>
      <c r="B7" s="54"/>
      <c r="C7" s="434"/>
      <c r="D7" s="434"/>
      <c r="E7" s="434"/>
      <c r="F7" s="434"/>
      <c r="G7" s="478"/>
      <c r="M7" s="65"/>
    </row>
    <row r="8" spans="1:13" ht="6" customHeight="1">
      <c r="A8" s="57"/>
      <c r="B8" s="57"/>
      <c r="C8" s="201"/>
      <c r="D8" s="201"/>
      <c r="E8" s="201"/>
      <c r="F8" s="201"/>
      <c r="G8" s="186"/>
      <c r="M8" s="65"/>
    </row>
    <row r="9" spans="1:7" ht="13.5">
      <c r="A9" s="65"/>
      <c r="B9" s="65"/>
      <c r="C9" s="155"/>
      <c r="D9" s="130"/>
      <c r="E9" s="131"/>
      <c r="F9" s="130"/>
      <c r="G9" s="131"/>
    </row>
    <row r="10" spans="1:10" ht="13.5">
      <c r="A10" s="67" t="s">
        <v>32</v>
      </c>
      <c r="B10" s="68" t="s">
        <v>30</v>
      </c>
      <c r="C10" s="236">
        <v>179.1</v>
      </c>
      <c r="D10" s="127">
        <v>144.3</v>
      </c>
      <c r="E10" s="204">
        <v>137.4</v>
      </c>
      <c r="F10" s="127">
        <v>154</v>
      </c>
      <c r="G10" s="204">
        <v>614.8</v>
      </c>
      <c r="I10" s="98"/>
      <c r="J10" s="204"/>
    </row>
    <row r="11" spans="1:10" ht="13.5">
      <c r="A11" s="69" t="s">
        <v>33</v>
      </c>
      <c r="B11" s="68" t="s">
        <v>31</v>
      </c>
      <c r="C11" s="129" t="s">
        <v>275</v>
      </c>
      <c r="D11" s="130">
        <f>D10/C10*100</f>
        <v>80.56951423785596</v>
      </c>
      <c r="E11" s="131">
        <f>E10/D10*100</f>
        <v>95.21829521829521</v>
      </c>
      <c r="F11" s="130">
        <f>F10/E10*100</f>
        <v>112.08151382823873</v>
      </c>
      <c r="G11" s="131">
        <f>G10/502.4*100</f>
        <v>122.37261146496814</v>
      </c>
      <c r="I11" s="98"/>
      <c r="J11" s="131"/>
    </row>
    <row r="12" spans="1:10" ht="6" customHeight="1">
      <c r="A12" s="70"/>
      <c r="B12" s="70"/>
      <c r="C12" s="129"/>
      <c r="D12" s="130"/>
      <c r="E12" s="131"/>
      <c r="F12" s="130"/>
      <c r="G12" s="133"/>
      <c r="I12" s="98"/>
      <c r="J12" s="131"/>
    </row>
    <row r="13" spans="1:10" ht="13.5">
      <c r="A13" s="67" t="s">
        <v>220</v>
      </c>
      <c r="B13" s="68"/>
      <c r="C13" s="129"/>
      <c r="D13" s="130"/>
      <c r="E13" s="131"/>
      <c r="F13" s="130"/>
      <c r="G13" s="133"/>
      <c r="I13" s="98"/>
      <c r="J13" s="131"/>
    </row>
    <row r="14" spans="1:10" ht="6" customHeight="1">
      <c r="A14" s="68"/>
      <c r="B14" s="68"/>
      <c r="C14" s="129"/>
      <c r="D14" s="130"/>
      <c r="E14" s="131"/>
      <c r="F14" s="130"/>
      <c r="G14" s="133"/>
      <c r="I14" s="98"/>
      <c r="J14" s="131"/>
    </row>
    <row r="15" spans="1:10" ht="13.5">
      <c r="A15" s="67" t="s">
        <v>39</v>
      </c>
      <c r="B15" s="205" t="s">
        <v>30</v>
      </c>
      <c r="C15" s="155">
        <v>38.7</v>
      </c>
      <c r="D15" s="130">
        <v>28.4</v>
      </c>
      <c r="E15" s="131">
        <v>26.2</v>
      </c>
      <c r="F15" s="130">
        <v>20.8</v>
      </c>
      <c r="G15" s="131">
        <v>114.1</v>
      </c>
      <c r="I15" s="98"/>
      <c r="J15" s="131"/>
    </row>
    <row r="16" spans="1:10" ht="13.5">
      <c r="A16" s="69" t="s">
        <v>40</v>
      </c>
      <c r="B16" s="205" t="s">
        <v>31</v>
      </c>
      <c r="C16" s="129" t="s">
        <v>275</v>
      </c>
      <c r="D16" s="130">
        <f>D15/C15*100</f>
        <v>73.38501291989662</v>
      </c>
      <c r="E16" s="131">
        <v>92.4</v>
      </c>
      <c r="F16" s="130">
        <f>F15/E15*100</f>
        <v>79.38931297709925</v>
      </c>
      <c r="G16" s="131">
        <f>G15/101.9*100</f>
        <v>111.97252208047104</v>
      </c>
      <c r="I16" s="98"/>
      <c r="J16" s="131"/>
    </row>
    <row r="17" spans="1:10" ht="6" customHeight="1">
      <c r="A17" s="69"/>
      <c r="B17" s="206"/>
      <c r="C17" s="129"/>
      <c r="D17" s="130"/>
      <c r="E17" s="131"/>
      <c r="F17" s="130"/>
      <c r="G17" s="133"/>
      <c r="I17" s="98"/>
      <c r="J17" s="131"/>
    </row>
    <row r="18" spans="1:10" ht="13.5">
      <c r="A18" s="67" t="s">
        <v>91</v>
      </c>
      <c r="B18" s="205" t="s">
        <v>30</v>
      </c>
      <c r="C18" s="155">
        <v>21.9</v>
      </c>
      <c r="D18" s="130">
        <v>24.6</v>
      </c>
      <c r="E18" s="131">
        <v>16.5</v>
      </c>
      <c r="F18" s="130">
        <v>53.6</v>
      </c>
      <c r="G18" s="131">
        <v>116.6</v>
      </c>
      <c r="I18" s="98"/>
      <c r="J18" s="131"/>
    </row>
    <row r="19" spans="1:10" ht="13.5">
      <c r="A19" s="69" t="s">
        <v>41</v>
      </c>
      <c r="B19" s="205" t="s">
        <v>31</v>
      </c>
      <c r="C19" s="129" t="s">
        <v>275</v>
      </c>
      <c r="D19" s="130">
        <v>112.2</v>
      </c>
      <c r="E19" s="131">
        <v>66.9</v>
      </c>
      <c r="F19" s="130">
        <v>325.9</v>
      </c>
      <c r="G19" s="131">
        <v>182.3</v>
      </c>
      <c r="I19" s="98"/>
      <c r="J19" s="131"/>
    </row>
    <row r="20" spans="1:10" ht="6" customHeight="1">
      <c r="A20" s="69"/>
      <c r="B20" s="206"/>
      <c r="C20" s="129"/>
      <c r="D20" s="130"/>
      <c r="E20" s="131"/>
      <c r="F20" s="130"/>
      <c r="G20" s="133"/>
      <c r="I20" s="98"/>
      <c r="J20" s="131"/>
    </row>
    <row r="21" spans="1:10" ht="15.75">
      <c r="A21" s="67" t="s">
        <v>231</v>
      </c>
      <c r="B21" s="205" t="s">
        <v>30</v>
      </c>
      <c r="C21" s="155">
        <v>43.7</v>
      </c>
      <c r="D21" s="130">
        <v>33.6</v>
      </c>
      <c r="E21" s="131">
        <v>37.9</v>
      </c>
      <c r="F21" s="130">
        <v>30.6</v>
      </c>
      <c r="G21" s="131">
        <v>145.8</v>
      </c>
      <c r="I21" s="98"/>
      <c r="J21" s="131"/>
    </row>
    <row r="22" spans="1:10" ht="13.5">
      <c r="A22" s="69" t="s">
        <v>92</v>
      </c>
      <c r="B22" s="205" t="s">
        <v>31</v>
      </c>
      <c r="C22" s="129" t="s">
        <v>275</v>
      </c>
      <c r="D22" s="130">
        <v>77</v>
      </c>
      <c r="E22" s="131">
        <v>112.5</v>
      </c>
      <c r="F22" s="130">
        <v>80.8</v>
      </c>
      <c r="G22" s="131">
        <f>G21/127*100</f>
        <v>114.80314960629923</v>
      </c>
      <c r="I22" s="98"/>
      <c r="J22" s="131"/>
    </row>
    <row r="23" spans="1:10" ht="5.25" customHeight="1">
      <c r="A23" s="69"/>
      <c r="B23" s="206"/>
      <c r="C23" s="129"/>
      <c r="D23" s="130"/>
      <c r="E23" s="131"/>
      <c r="F23" s="130"/>
      <c r="G23" s="133"/>
      <c r="I23" s="98"/>
      <c r="J23" s="131"/>
    </row>
    <row r="24" spans="1:10" ht="13.5">
      <c r="A24" s="67" t="s">
        <v>93</v>
      </c>
      <c r="B24" s="206" t="s">
        <v>30</v>
      </c>
      <c r="C24" s="155">
        <v>9.3</v>
      </c>
      <c r="D24" s="130">
        <v>8.2</v>
      </c>
      <c r="E24" s="131">
        <v>6.3</v>
      </c>
      <c r="F24" s="130">
        <v>6.7</v>
      </c>
      <c r="G24" s="131">
        <v>30.5</v>
      </c>
      <c r="I24" s="98"/>
      <c r="J24" s="131"/>
    </row>
    <row r="25" spans="1:10" ht="13.5">
      <c r="A25" s="69" t="s">
        <v>94</v>
      </c>
      <c r="B25" s="205" t="s">
        <v>31</v>
      </c>
      <c r="C25" s="129" t="s">
        <v>275</v>
      </c>
      <c r="D25" s="130">
        <v>88</v>
      </c>
      <c r="E25" s="131">
        <v>76.7</v>
      </c>
      <c r="F25" s="130">
        <v>107.6</v>
      </c>
      <c r="G25" s="131">
        <v>117.4</v>
      </c>
      <c r="I25" s="98"/>
      <c r="J25" s="131"/>
    </row>
    <row r="26" spans="1:10" ht="3.75" customHeight="1">
      <c r="A26" s="69"/>
      <c r="B26" s="206"/>
      <c r="C26" s="129"/>
      <c r="D26" s="130"/>
      <c r="E26" s="131"/>
      <c r="F26" s="130"/>
      <c r="G26" s="133"/>
      <c r="I26" s="98"/>
      <c r="J26" s="131"/>
    </row>
    <row r="27" spans="1:10" ht="13.5">
      <c r="A27" s="67" t="s">
        <v>95</v>
      </c>
      <c r="B27" s="205" t="s">
        <v>30</v>
      </c>
      <c r="C27" s="155">
        <v>8.1</v>
      </c>
      <c r="D27" s="130">
        <v>7.3</v>
      </c>
      <c r="E27" s="131">
        <v>5.1</v>
      </c>
      <c r="F27" s="130">
        <v>3.6</v>
      </c>
      <c r="G27" s="131">
        <v>24.1</v>
      </c>
      <c r="I27" s="98"/>
      <c r="J27" s="131"/>
    </row>
    <row r="28" spans="1:10" ht="13.5">
      <c r="A28" s="69" t="s">
        <v>96</v>
      </c>
      <c r="B28" s="205" t="s">
        <v>31</v>
      </c>
      <c r="C28" s="129" t="s">
        <v>275</v>
      </c>
      <c r="D28" s="130">
        <v>89.9</v>
      </c>
      <c r="E28" s="131">
        <v>71</v>
      </c>
      <c r="F28" s="130">
        <v>69.4</v>
      </c>
      <c r="G28" s="131">
        <v>117.1</v>
      </c>
      <c r="I28" s="98"/>
      <c r="J28" s="131"/>
    </row>
    <row r="29" spans="1:10" ht="6" customHeight="1">
      <c r="A29" s="69"/>
      <c r="B29" s="206"/>
      <c r="C29" s="129"/>
      <c r="D29" s="130"/>
      <c r="E29" s="131"/>
      <c r="F29" s="130"/>
      <c r="G29" s="133"/>
      <c r="I29" s="98"/>
      <c r="J29" s="131"/>
    </row>
    <row r="30" spans="1:10" ht="13.5">
      <c r="A30" s="67" t="s">
        <v>97</v>
      </c>
      <c r="B30" s="205" t="s">
        <v>30</v>
      </c>
      <c r="C30" s="155">
        <v>6.5</v>
      </c>
      <c r="D30" s="130">
        <v>5</v>
      </c>
      <c r="E30" s="131">
        <v>4.5</v>
      </c>
      <c r="F30" s="130">
        <v>4.5</v>
      </c>
      <c r="G30" s="131">
        <v>20.5</v>
      </c>
      <c r="I30" s="98"/>
      <c r="J30" s="131"/>
    </row>
    <row r="31" spans="1:10" ht="13.5">
      <c r="A31" s="69" t="s">
        <v>98</v>
      </c>
      <c r="B31" s="205" t="s">
        <v>31</v>
      </c>
      <c r="C31" s="129" t="s">
        <v>275</v>
      </c>
      <c r="D31" s="130">
        <v>76.8</v>
      </c>
      <c r="E31" s="131">
        <v>88.9</v>
      </c>
      <c r="F31" s="130">
        <v>99.5</v>
      </c>
      <c r="G31" s="131">
        <f>G30/16.7*100</f>
        <v>122.75449101796407</v>
      </c>
      <c r="I31" s="98"/>
      <c r="J31" s="131"/>
    </row>
    <row r="32" spans="1:10" ht="6" customHeight="1">
      <c r="A32" s="69"/>
      <c r="B32" s="65"/>
      <c r="C32" s="129"/>
      <c r="D32" s="130"/>
      <c r="E32" s="131"/>
      <c r="F32" s="130"/>
      <c r="G32" s="133"/>
      <c r="I32" s="98"/>
      <c r="J32" s="131"/>
    </row>
    <row r="33" spans="1:10" ht="13.5">
      <c r="A33" s="67" t="s">
        <v>99</v>
      </c>
      <c r="B33" s="205" t="s">
        <v>30</v>
      </c>
      <c r="C33" s="155">
        <v>3.5</v>
      </c>
      <c r="D33" s="130">
        <v>2.5</v>
      </c>
      <c r="E33" s="131">
        <v>2.1</v>
      </c>
      <c r="F33" s="130">
        <v>2.3</v>
      </c>
      <c r="G33" s="131">
        <v>10.4</v>
      </c>
      <c r="I33" s="98"/>
      <c r="J33" s="131"/>
    </row>
    <row r="34" spans="1:10" ht="13.5">
      <c r="A34" s="69" t="s">
        <v>100</v>
      </c>
      <c r="B34" s="205" t="s">
        <v>31</v>
      </c>
      <c r="C34" s="129" t="s">
        <v>275</v>
      </c>
      <c r="D34" s="130">
        <v>73.5</v>
      </c>
      <c r="E34" s="131">
        <v>84.3</v>
      </c>
      <c r="F34" s="130">
        <v>107.2</v>
      </c>
      <c r="G34" s="131">
        <v>107.7</v>
      </c>
      <c r="I34" s="98"/>
      <c r="J34" s="131"/>
    </row>
    <row r="35" spans="1:10" ht="6" customHeight="1">
      <c r="A35" s="69"/>
      <c r="B35" s="65"/>
      <c r="C35" s="129"/>
      <c r="D35" s="130"/>
      <c r="E35" s="131"/>
      <c r="F35" s="130"/>
      <c r="G35" s="133"/>
      <c r="I35" s="98"/>
      <c r="J35" s="131"/>
    </row>
    <row r="36" spans="1:10" ht="13.5" customHeight="1">
      <c r="A36" s="67" t="s">
        <v>101</v>
      </c>
      <c r="B36" s="205" t="s">
        <v>30</v>
      </c>
      <c r="C36" s="155">
        <v>11.8</v>
      </c>
      <c r="D36" s="130">
        <v>8.6</v>
      </c>
      <c r="E36" s="131">
        <v>6.9</v>
      </c>
      <c r="F36" s="130">
        <v>8.8</v>
      </c>
      <c r="G36" s="131">
        <f>F36+E36+D36+C36</f>
        <v>36.1</v>
      </c>
      <c r="I36" s="98"/>
      <c r="J36" s="131"/>
    </row>
    <row r="37" spans="1:10" ht="17.25" customHeight="1">
      <c r="A37" s="69" t="s">
        <v>102</v>
      </c>
      <c r="B37" s="205" t="s">
        <v>31</v>
      </c>
      <c r="C37" s="129" t="s">
        <v>275</v>
      </c>
      <c r="D37" s="130">
        <v>73.3</v>
      </c>
      <c r="E37" s="131">
        <v>80</v>
      </c>
      <c r="F37" s="130">
        <v>127.7</v>
      </c>
      <c r="G37" s="131">
        <v>129.7</v>
      </c>
      <c r="I37" s="98"/>
      <c r="J37" s="131"/>
    </row>
    <row r="38" spans="1:10" ht="5.25" customHeight="1">
      <c r="A38" s="69"/>
      <c r="B38" s="206"/>
      <c r="C38" s="129"/>
      <c r="D38" s="130"/>
      <c r="E38" s="131"/>
      <c r="F38" s="130"/>
      <c r="G38" s="133"/>
      <c r="I38" s="98"/>
      <c r="J38" s="131"/>
    </row>
    <row r="39" spans="1:10" ht="15.75">
      <c r="A39" s="67" t="s">
        <v>226</v>
      </c>
      <c r="B39" s="205" t="s">
        <v>30</v>
      </c>
      <c r="C39" s="155">
        <v>9.4</v>
      </c>
      <c r="D39" s="130">
        <v>9</v>
      </c>
      <c r="E39" s="131">
        <v>5.3</v>
      </c>
      <c r="F39" s="130">
        <v>6.3</v>
      </c>
      <c r="G39" s="131">
        <v>29.9</v>
      </c>
      <c r="I39" s="98"/>
      <c r="J39" s="131"/>
    </row>
    <row r="40" spans="1:10" ht="18" customHeight="1">
      <c r="A40" s="69" t="s">
        <v>103</v>
      </c>
      <c r="B40" s="205" t="s">
        <v>31</v>
      </c>
      <c r="C40" s="129" t="s">
        <v>275</v>
      </c>
      <c r="D40" s="130">
        <v>96.4</v>
      </c>
      <c r="E40" s="131">
        <v>58.3</v>
      </c>
      <c r="F40" s="130">
        <v>120</v>
      </c>
      <c r="G40" s="131">
        <v>130.3</v>
      </c>
      <c r="I40" s="98"/>
      <c r="J40" s="131"/>
    </row>
    <row r="41" spans="1:10" ht="3.75" customHeight="1">
      <c r="A41" s="69"/>
      <c r="B41" s="206"/>
      <c r="C41" s="129"/>
      <c r="D41" s="130"/>
      <c r="E41" s="131"/>
      <c r="F41" s="130"/>
      <c r="G41" s="133"/>
      <c r="I41" s="98"/>
      <c r="J41" s="131"/>
    </row>
    <row r="42" spans="1:10" ht="29.25">
      <c r="A42" s="67" t="s">
        <v>270</v>
      </c>
      <c r="B42" s="205" t="s">
        <v>30</v>
      </c>
      <c r="C42" s="155">
        <v>3.4</v>
      </c>
      <c r="D42" s="130">
        <v>3.4</v>
      </c>
      <c r="E42" s="131">
        <v>3.3</v>
      </c>
      <c r="F42" s="130">
        <v>1.9</v>
      </c>
      <c r="G42" s="131">
        <f>C42+D42+E42+F42</f>
        <v>12</v>
      </c>
      <c r="I42" s="98"/>
      <c r="J42" s="131"/>
    </row>
    <row r="43" spans="1:10" ht="27">
      <c r="A43" s="69" t="s">
        <v>68</v>
      </c>
      <c r="B43" s="205" t="s">
        <v>31</v>
      </c>
      <c r="C43" s="320" t="s">
        <v>275</v>
      </c>
      <c r="D43" s="321">
        <f>3362/3396*100</f>
        <v>98.99882214369848</v>
      </c>
      <c r="E43" s="322">
        <f>3302/3362*100</f>
        <v>98.2153480071386</v>
      </c>
      <c r="F43" s="321">
        <f>1917/3302*100</f>
        <v>58.0557238037553</v>
      </c>
      <c r="G43" s="322">
        <f>G42/16.1*100</f>
        <v>74.53416149068323</v>
      </c>
      <c r="I43" s="98"/>
      <c r="J43" s="131"/>
    </row>
    <row r="44" spans="1:10" ht="6" customHeight="1">
      <c r="A44" s="70"/>
      <c r="B44" s="206"/>
      <c r="C44" s="129"/>
      <c r="D44" s="130"/>
      <c r="E44" s="131"/>
      <c r="F44" s="130"/>
      <c r="G44" s="133"/>
      <c r="I44" s="98"/>
      <c r="J44" s="131"/>
    </row>
    <row r="45" spans="1:10" ht="13.5">
      <c r="A45" s="67" t="s">
        <v>42</v>
      </c>
      <c r="B45" s="205" t="s">
        <v>30</v>
      </c>
      <c r="C45" s="155">
        <v>7.3</v>
      </c>
      <c r="D45" s="130">
        <v>2.7</v>
      </c>
      <c r="E45" s="131">
        <v>14.2</v>
      </c>
      <c r="F45" s="130">
        <v>5.8</v>
      </c>
      <c r="G45" s="131">
        <v>30</v>
      </c>
      <c r="I45" s="98"/>
      <c r="J45" s="131"/>
    </row>
    <row r="46" spans="1:10" ht="13.5">
      <c r="A46" s="69" t="s">
        <v>43</v>
      </c>
      <c r="B46" s="205" t="s">
        <v>31</v>
      </c>
      <c r="C46" s="129" t="s">
        <v>275</v>
      </c>
      <c r="D46" s="130">
        <v>36.2</v>
      </c>
      <c r="E46" s="131">
        <v>536.9</v>
      </c>
      <c r="F46" s="130">
        <f>F45/E45*100</f>
        <v>40.845070422535215</v>
      </c>
      <c r="G46" s="131">
        <v>118.7</v>
      </c>
      <c r="I46" s="98"/>
      <c r="J46" s="131"/>
    </row>
    <row r="47" spans="1:10" ht="5.25" customHeight="1">
      <c r="A47" s="69"/>
      <c r="B47" s="65"/>
      <c r="C47" s="129"/>
      <c r="D47" s="130"/>
      <c r="E47" s="131"/>
      <c r="F47" s="130"/>
      <c r="G47" s="133"/>
      <c r="I47" s="98"/>
      <c r="J47" s="131"/>
    </row>
    <row r="48" spans="1:10" ht="13.5">
      <c r="A48" s="67" t="s">
        <v>104</v>
      </c>
      <c r="B48" s="205" t="s">
        <v>30</v>
      </c>
      <c r="C48" s="155">
        <v>4.9</v>
      </c>
      <c r="D48" s="130">
        <v>3.4</v>
      </c>
      <c r="E48" s="131">
        <v>3.3</v>
      </c>
      <c r="F48" s="130">
        <v>2.7</v>
      </c>
      <c r="G48" s="131">
        <v>14.3</v>
      </c>
      <c r="I48" s="98"/>
      <c r="J48" s="131"/>
    </row>
    <row r="49" spans="1:10" ht="13.5">
      <c r="A49" s="69" t="s">
        <v>105</v>
      </c>
      <c r="B49" s="205" t="s">
        <v>31</v>
      </c>
      <c r="C49" s="129" t="s">
        <v>275</v>
      </c>
      <c r="D49" s="130">
        <v>69.5</v>
      </c>
      <c r="E49" s="131">
        <v>96.2</v>
      </c>
      <c r="F49" s="130">
        <v>83.2</v>
      </c>
      <c r="G49" s="131">
        <f>G48/15.9*100</f>
        <v>89.937106918239</v>
      </c>
      <c r="I49" s="98"/>
      <c r="J49" s="131"/>
    </row>
    <row r="50" spans="1:10" ht="5.25" customHeight="1">
      <c r="A50" s="69"/>
      <c r="B50" s="65"/>
      <c r="C50" s="129"/>
      <c r="D50" s="130"/>
      <c r="E50" s="131"/>
      <c r="F50" s="130"/>
      <c r="G50" s="133"/>
      <c r="I50" s="98"/>
      <c r="J50" s="131"/>
    </row>
    <row r="51" spans="1:10" ht="27.75" customHeight="1">
      <c r="A51" s="67" t="s">
        <v>336</v>
      </c>
      <c r="B51" s="205" t="s">
        <v>30</v>
      </c>
      <c r="C51" s="155">
        <v>1.9</v>
      </c>
      <c r="D51" s="130">
        <v>1.5</v>
      </c>
      <c r="E51" s="131">
        <v>1.3</v>
      </c>
      <c r="F51" s="130">
        <v>1.3</v>
      </c>
      <c r="G51" s="131">
        <v>6</v>
      </c>
      <c r="I51" s="98"/>
      <c r="J51" s="131"/>
    </row>
    <row r="52" spans="1:10" ht="13.5">
      <c r="A52" s="69" t="s">
        <v>106</v>
      </c>
      <c r="B52" s="65" t="s">
        <v>31</v>
      </c>
      <c r="C52" s="129" t="s">
        <v>275</v>
      </c>
      <c r="D52" s="130">
        <v>78.2</v>
      </c>
      <c r="E52" s="131">
        <v>88.1</v>
      </c>
      <c r="F52" s="130">
        <f>1295/1316*100</f>
        <v>98.40425531914893</v>
      </c>
      <c r="G52" s="131">
        <v>111.3</v>
      </c>
      <c r="I52" s="98"/>
      <c r="J52" s="65"/>
    </row>
    <row r="53" spans="3:10" ht="6" customHeight="1">
      <c r="C53" s="129"/>
      <c r="D53" s="130"/>
      <c r="E53" s="131"/>
      <c r="F53" s="130"/>
      <c r="G53" s="133"/>
      <c r="I53" s="98"/>
      <c r="J53" s="65"/>
    </row>
    <row r="54" spans="1:10" ht="13.5">
      <c r="A54" s="43" t="s">
        <v>107</v>
      </c>
      <c r="B54" s="46" t="s">
        <v>30</v>
      </c>
      <c r="C54" s="155">
        <v>2</v>
      </c>
      <c r="D54" s="130">
        <v>1.3</v>
      </c>
      <c r="E54" s="131">
        <v>1.5</v>
      </c>
      <c r="F54" s="130">
        <v>1</v>
      </c>
      <c r="G54" s="131">
        <v>5.8</v>
      </c>
      <c r="I54" s="98"/>
      <c r="J54" s="65"/>
    </row>
    <row r="55" spans="1:10" ht="13.5">
      <c r="A55" s="62" t="s">
        <v>108</v>
      </c>
      <c r="B55" s="46" t="s">
        <v>31</v>
      </c>
      <c r="C55" s="129" t="s">
        <v>275</v>
      </c>
      <c r="D55" s="130">
        <v>66</v>
      </c>
      <c r="E55" s="131">
        <v>111.2</v>
      </c>
      <c r="F55" s="130">
        <v>66.4</v>
      </c>
      <c r="G55" s="131">
        <v>106.5</v>
      </c>
      <c r="I55" s="98"/>
      <c r="J55" s="65"/>
    </row>
    <row r="56" spans="9:10" ht="13.5">
      <c r="I56" s="65"/>
      <c r="J56" s="65"/>
    </row>
  </sheetData>
  <sheetProtection/>
  <mergeCells count="7">
    <mergeCell ref="G4:G7"/>
    <mergeCell ref="C4:F4"/>
    <mergeCell ref="C6:C7"/>
    <mergeCell ref="D6:D7"/>
    <mergeCell ref="E6:E7"/>
    <mergeCell ref="F6:F7"/>
    <mergeCell ref="C5:F5"/>
  </mergeCells>
  <printOptions/>
  <pageMargins left="0.5905511811023623" right="0.7874015748031497" top="0.7874015748031497" bottom="0.6692913385826772" header="0.5118110236220472" footer="0.5118110236220472"/>
  <pageSetup horizontalDpi="600" verticalDpi="600" orientation="portrait" paperSize="9" scale="90" r:id="rId1"/>
  <headerFooter scaleWithDoc="0">
    <oddFooter>&amp;C40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D8" sqref="D8"/>
    </sheetView>
  </sheetViews>
  <sheetFormatPr defaultColWidth="9.140625" defaultRowHeight="12.75"/>
  <cols>
    <col min="1" max="1" width="33.57421875" style="139" customWidth="1"/>
    <col min="2" max="2" width="9.421875" style="139" customWidth="1"/>
    <col min="3" max="3" width="8.8515625" style="139" customWidth="1"/>
    <col min="4" max="4" width="8.57421875" style="139" customWidth="1"/>
    <col min="5" max="5" width="10.57421875" style="139" customWidth="1"/>
    <col min="6" max="6" width="10.421875" style="139" customWidth="1"/>
    <col min="7" max="7" width="9.28125" style="139" customWidth="1"/>
    <col min="8" max="10" width="9.140625" style="139" customWidth="1"/>
    <col min="11" max="11" width="10.57421875" style="139" bestFit="1" customWidth="1"/>
    <col min="12" max="12" width="14.57421875" style="139" customWidth="1"/>
    <col min="13" max="16384" width="9.140625" style="139" customWidth="1"/>
  </cols>
  <sheetData>
    <row r="1" spans="1:7" ht="13.5">
      <c r="A1" s="143" t="s">
        <v>301</v>
      </c>
      <c r="B1"/>
      <c r="C1"/>
      <c r="D1"/>
      <c r="E1"/>
      <c r="F1"/>
      <c r="G1"/>
    </row>
    <row r="2" spans="1:7" ht="13.5">
      <c r="A2" s="143" t="s">
        <v>194</v>
      </c>
      <c r="B2"/>
      <c r="C2"/>
      <c r="D2"/>
      <c r="E2"/>
      <c r="F2"/>
      <c r="G2"/>
    </row>
    <row r="3" spans="1:7" ht="15.75" customHeight="1">
      <c r="A3" s="144" t="s">
        <v>205</v>
      </c>
      <c r="B3"/>
      <c r="C3"/>
      <c r="D3"/>
      <c r="E3"/>
      <c r="F3"/>
      <c r="G3"/>
    </row>
    <row r="4" spans="1:7" ht="6" customHeight="1">
      <c r="A4"/>
      <c r="B4"/>
      <c r="C4"/>
      <c r="D4"/>
      <c r="E4"/>
      <c r="F4"/>
      <c r="G4"/>
    </row>
    <row r="5" spans="1:7" ht="15" customHeight="1">
      <c r="A5" s="154"/>
      <c r="B5" s="201"/>
      <c r="C5" s="438" t="s">
        <v>0</v>
      </c>
      <c r="D5" s="439"/>
      <c r="E5" s="424" t="s">
        <v>183</v>
      </c>
      <c r="F5" s="428"/>
      <c r="G5" s="428"/>
    </row>
    <row r="6" spans="1:7" ht="13.5">
      <c r="A6" s="312" t="s">
        <v>1</v>
      </c>
      <c r="B6" s="178" t="s">
        <v>5</v>
      </c>
      <c r="C6" s="441" t="s">
        <v>44</v>
      </c>
      <c r="D6" s="442"/>
      <c r="E6" s="426" t="s">
        <v>184</v>
      </c>
      <c r="F6" s="429"/>
      <c r="G6" s="429"/>
    </row>
    <row r="7" spans="1:7" ht="27">
      <c r="A7" s="313" t="s">
        <v>29</v>
      </c>
      <c r="B7" s="180" t="s">
        <v>47</v>
      </c>
      <c r="C7" s="219" t="s">
        <v>2</v>
      </c>
      <c r="D7" s="178" t="s">
        <v>3</v>
      </c>
      <c r="E7" s="80" t="s">
        <v>187</v>
      </c>
      <c r="F7" s="81" t="s">
        <v>190</v>
      </c>
      <c r="G7" s="82" t="s">
        <v>188</v>
      </c>
    </row>
    <row r="8" spans="1:7" ht="27">
      <c r="A8"/>
      <c r="B8" s="180"/>
      <c r="C8" s="336" t="s">
        <v>46</v>
      </c>
      <c r="D8" s="334" t="s">
        <v>45</v>
      </c>
      <c r="E8" s="84" t="s">
        <v>186</v>
      </c>
      <c r="F8" s="85" t="s">
        <v>189</v>
      </c>
      <c r="G8" s="86" t="s">
        <v>185</v>
      </c>
    </row>
    <row r="9" spans="1:7" ht="13.5">
      <c r="A9" s="142"/>
      <c r="B9" s="221"/>
      <c r="C9" s="445" t="s">
        <v>224</v>
      </c>
      <c r="D9" s="446"/>
      <c r="E9" s="446"/>
      <c r="F9" s="446"/>
      <c r="G9" s="153"/>
    </row>
    <row r="10" spans="1:7" ht="6" customHeight="1">
      <c r="A10" s="146"/>
      <c r="B10" s="175"/>
      <c r="C10" s="250"/>
      <c r="D10" s="250"/>
      <c r="E10" s="250"/>
      <c r="F10" s="250"/>
      <c r="G10" s="186"/>
    </row>
    <row r="11" spans="1:7" ht="4.5" customHeight="1">
      <c r="A11" s="141"/>
      <c r="B11" s="184"/>
      <c r="C11" s="140"/>
      <c r="D11" s="184"/>
      <c r="E11" s="192"/>
      <c r="F11" s="184"/>
      <c r="G11" s="323"/>
    </row>
    <row r="12" spans="1:10" ht="13.5">
      <c r="A12" s="156" t="s">
        <v>32</v>
      </c>
      <c r="B12" s="127">
        <v>614.8</v>
      </c>
      <c r="C12" s="126">
        <v>52.8</v>
      </c>
      <c r="D12" s="127">
        <v>562</v>
      </c>
      <c r="E12" s="127">
        <v>170.8</v>
      </c>
      <c r="F12" s="127">
        <v>189</v>
      </c>
      <c r="G12" s="126">
        <v>255</v>
      </c>
      <c r="I12" s="132"/>
      <c r="J12" s="132"/>
    </row>
    <row r="13" spans="1:10" ht="13.5">
      <c r="A13" s="188" t="s">
        <v>33</v>
      </c>
      <c r="B13" s="130"/>
      <c r="C13" s="131"/>
      <c r="D13" s="130"/>
      <c r="E13" s="130"/>
      <c r="F13" s="130"/>
      <c r="G13" s="131"/>
      <c r="I13" s="132"/>
      <c r="J13" s="132"/>
    </row>
    <row r="14" spans="1:10" ht="4.5" customHeight="1">
      <c r="A14" s="164"/>
      <c r="B14" s="130"/>
      <c r="C14" s="131"/>
      <c r="D14" s="130"/>
      <c r="E14" s="130"/>
      <c r="F14" s="130"/>
      <c r="G14" s="131"/>
      <c r="I14" s="132"/>
      <c r="J14" s="132"/>
    </row>
    <row r="15" spans="1:10" ht="13.5">
      <c r="A15" s="156" t="s">
        <v>220</v>
      </c>
      <c r="B15" s="130"/>
      <c r="C15" s="131"/>
      <c r="D15" s="130"/>
      <c r="E15" s="130"/>
      <c r="F15" s="130"/>
      <c r="G15" s="131"/>
      <c r="I15" s="132"/>
      <c r="J15" s="132"/>
    </row>
    <row r="16" spans="1:10" ht="3.75" customHeight="1">
      <c r="A16" s="159"/>
      <c r="B16" s="130"/>
      <c r="C16" s="131"/>
      <c r="D16" s="130"/>
      <c r="E16" s="130"/>
      <c r="F16" s="130"/>
      <c r="G16" s="131"/>
      <c r="I16" s="132"/>
      <c r="J16" s="132"/>
    </row>
    <row r="17" spans="1:10" ht="13.5">
      <c r="A17" s="156" t="s">
        <v>39</v>
      </c>
      <c r="B17" s="130">
        <v>114.1</v>
      </c>
      <c r="C17" s="132">
        <v>0.5</v>
      </c>
      <c r="D17" s="130">
        <v>113.6</v>
      </c>
      <c r="E17" s="130">
        <v>51.6</v>
      </c>
      <c r="F17" s="130">
        <v>33.5</v>
      </c>
      <c r="G17" s="132">
        <v>29</v>
      </c>
      <c r="I17" s="132"/>
      <c r="J17" s="132"/>
    </row>
    <row r="18" spans="1:10" ht="13.5">
      <c r="A18" s="188" t="s">
        <v>40</v>
      </c>
      <c r="B18" s="130"/>
      <c r="C18" s="131"/>
      <c r="D18" s="130"/>
      <c r="E18" s="130"/>
      <c r="F18" s="130"/>
      <c r="G18" s="131"/>
      <c r="I18" s="132"/>
      <c r="J18" s="132"/>
    </row>
    <row r="19" spans="1:10" ht="5.25" customHeight="1">
      <c r="A19" s="188"/>
      <c r="B19" s="130"/>
      <c r="C19" s="131"/>
      <c r="D19" s="130"/>
      <c r="E19" s="130"/>
      <c r="F19" s="130"/>
      <c r="G19" s="131"/>
      <c r="I19" s="132"/>
      <c r="J19" s="132"/>
    </row>
    <row r="20" spans="1:10" ht="13.5">
      <c r="A20" s="156" t="s">
        <v>91</v>
      </c>
      <c r="B20" s="130">
        <v>116.6</v>
      </c>
      <c r="C20" s="132">
        <v>0.2</v>
      </c>
      <c r="D20" s="130">
        <v>116.4</v>
      </c>
      <c r="E20" s="130">
        <v>7.9</v>
      </c>
      <c r="F20" s="130">
        <v>30.1</v>
      </c>
      <c r="G20" s="132">
        <v>78.6</v>
      </c>
      <c r="I20" s="132"/>
      <c r="J20" s="132"/>
    </row>
    <row r="21" spans="1:10" ht="13.5">
      <c r="A21" s="188" t="s">
        <v>41</v>
      </c>
      <c r="B21" s="130"/>
      <c r="C21" s="131"/>
      <c r="D21" s="130"/>
      <c r="E21" s="130"/>
      <c r="F21" s="130"/>
      <c r="G21" s="131"/>
      <c r="I21" s="132"/>
      <c r="J21" s="132"/>
    </row>
    <row r="22" spans="1:10" ht="6" customHeight="1">
      <c r="A22" s="188"/>
      <c r="B22" s="130"/>
      <c r="C22" s="131"/>
      <c r="D22" s="130"/>
      <c r="E22" s="130"/>
      <c r="F22" s="130"/>
      <c r="G22" s="131"/>
      <c r="I22" s="132"/>
      <c r="J22" s="132"/>
    </row>
    <row r="23" spans="1:10" ht="32.25" customHeight="1">
      <c r="A23" s="156" t="s">
        <v>277</v>
      </c>
      <c r="B23" s="130">
        <v>145.8</v>
      </c>
      <c r="C23" s="132">
        <v>0</v>
      </c>
      <c r="D23" s="130">
        <v>145.8</v>
      </c>
      <c r="E23" s="130">
        <v>37.2</v>
      </c>
      <c r="F23" s="130">
        <v>51</v>
      </c>
      <c r="G23" s="132">
        <v>57.6</v>
      </c>
      <c r="I23" s="132"/>
      <c r="J23" s="132"/>
    </row>
    <row r="24" spans="1:10" ht="13.5">
      <c r="A24" s="188" t="s">
        <v>92</v>
      </c>
      <c r="B24" s="130"/>
      <c r="C24" s="131"/>
      <c r="D24" s="130"/>
      <c r="E24" s="130"/>
      <c r="F24" s="130"/>
      <c r="G24" s="131"/>
      <c r="I24" s="132"/>
      <c r="J24" s="132"/>
    </row>
    <row r="25" spans="1:10" ht="6.75" customHeight="1">
      <c r="A25" s="188"/>
      <c r="B25" s="130"/>
      <c r="C25" s="131"/>
      <c r="D25" s="130"/>
      <c r="E25" s="130"/>
      <c r="F25" s="130"/>
      <c r="G25" s="131"/>
      <c r="I25" s="132"/>
      <c r="J25" s="132"/>
    </row>
    <row r="26" spans="1:10" ht="13.5">
      <c r="A26" s="156" t="s">
        <v>93</v>
      </c>
      <c r="B26" s="130">
        <v>30.5</v>
      </c>
      <c r="C26" s="132">
        <v>1.2</v>
      </c>
      <c r="D26" s="130">
        <v>29.3</v>
      </c>
      <c r="E26" s="130">
        <v>6.2</v>
      </c>
      <c r="F26" s="130">
        <v>11.2</v>
      </c>
      <c r="G26" s="132">
        <v>13.1</v>
      </c>
      <c r="I26" s="132"/>
      <c r="J26" s="132"/>
    </row>
    <row r="27" spans="1:10" ht="13.5">
      <c r="A27" s="188" t="s">
        <v>94</v>
      </c>
      <c r="B27" s="130"/>
      <c r="C27" s="131"/>
      <c r="D27" s="130"/>
      <c r="E27" s="130"/>
      <c r="F27" s="130"/>
      <c r="G27" s="131"/>
      <c r="I27" s="132"/>
      <c r="J27" s="132"/>
    </row>
    <row r="28" spans="1:10" ht="6.75" customHeight="1">
      <c r="A28" s="188"/>
      <c r="B28" s="130"/>
      <c r="C28" s="131"/>
      <c r="D28" s="130"/>
      <c r="E28" s="130"/>
      <c r="F28" s="130"/>
      <c r="G28" s="131"/>
      <c r="I28" s="132"/>
      <c r="J28" s="132"/>
    </row>
    <row r="29" spans="1:10" ht="13.5">
      <c r="A29" s="156" t="s">
        <v>95</v>
      </c>
      <c r="B29" s="130">
        <v>24.1</v>
      </c>
      <c r="C29" s="132">
        <v>0.8</v>
      </c>
      <c r="D29" s="130">
        <v>23.3</v>
      </c>
      <c r="E29" s="130">
        <v>1.7</v>
      </c>
      <c r="F29" s="130">
        <v>6.5</v>
      </c>
      <c r="G29" s="132">
        <v>15.9</v>
      </c>
      <c r="I29" s="132"/>
      <c r="J29" s="132"/>
    </row>
    <row r="30" spans="1:10" ht="13.5">
      <c r="A30" s="188" t="s">
        <v>96</v>
      </c>
      <c r="B30" s="130"/>
      <c r="C30" s="131"/>
      <c r="D30" s="130"/>
      <c r="E30" s="130"/>
      <c r="F30" s="130"/>
      <c r="G30" s="131"/>
      <c r="I30" s="132"/>
      <c r="J30" s="132"/>
    </row>
    <row r="31" spans="1:10" ht="6.75" customHeight="1">
      <c r="A31" s="188"/>
      <c r="B31" s="130"/>
      <c r="C31" s="131"/>
      <c r="D31" s="130"/>
      <c r="E31" s="130"/>
      <c r="F31" s="130"/>
      <c r="G31" s="131"/>
      <c r="I31" s="132"/>
      <c r="J31" s="132"/>
    </row>
    <row r="32" spans="1:10" ht="13.5">
      <c r="A32" s="156" t="s">
        <v>97</v>
      </c>
      <c r="B32" s="130">
        <v>20.5</v>
      </c>
      <c r="C32" s="132">
        <v>0.3</v>
      </c>
      <c r="D32" s="130">
        <v>20.2</v>
      </c>
      <c r="E32" s="130">
        <v>11.5</v>
      </c>
      <c r="F32" s="130">
        <v>3.1</v>
      </c>
      <c r="G32" s="132">
        <v>5.9</v>
      </c>
      <c r="I32" s="132"/>
      <c r="J32" s="132"/>
    </row>
    <row r="33" spans="1:10" ht="13.5">
      <c r="A33" s="188" t="s">
        <v>98</v>
      </c>
      <c r="B33" s="130"/>
      <c r="C33" s="131"/>
      <c r="D33" s="130"/>
      <c r="E33" s="130"/>
      <c r="F33" s="130"/>
      <c r="G33" s="131"/>
      <c r="I33" s="132"/>
      <c r="J33" s="132"/>
    </row>
    <row r="34" spans="1:10" ht="6" customHeight="1">
      <c r="A34" s="188"/>
      <c r="B34" s="130"/>
      <c r="C34" s="131"/>
      <c r="D34" s="130"/>
      <c r="E34" s="130"/>
      <c r="F34" s="130"/>
      <c r="G34" s="131"/>
      <c r="I34" s="132"/>
      <c r="J34" s="132"/>
    </row>
    <row r="35" spans="1:10" ht="26.25" customHeight="1">
      <c r="A35" s="156" t="s">
        <v>99</v>
      </c>
      <c r="B35" s="130">
        <v>10.4</v>
      </c>
      <c r="C35" s="132">
        <v>0.1</v>
      </c>
      <c r="D35" s="130">
        <v>10.3</v>
      </c>
      <c r="E35" s="130">
        <v>6.6</v>
      </c>
      <c r="F35" s="130">
        <v>1</v>
      </c>
      <c r="G35" s="132">
        <v>2.8</v>
      </c>
      <c r="I35" s="132"/>
      <c r="J35" s="132"/>
    </row>
    <row r="36" spans="1:10" ht="13.5">
      <c r="A36" s="188" t="s">
        <v>100</v>
      </c>
      <c r="B36" s="130"/>
      <c r="C36" s="131"/>
      <c r="D36" s="130"/>
      <c r="E36" s="130"/>
      <c r="F36" s="130"/>
      <c r="G36" s="131"/>
      <c r="I36" s="132"/>
      <c r="J36" s="132"/>
    </row>
    <row r="37" spans="1:10" ht="5.25" customHeight="1">
      <c r="A37" s="188"/>
      <c r="B37" s="130"/>
      <c r="C37" s="131"/>
      <c r="D37" s="130"/>
      <c r="E37" s="130"/>
      <c r="F37" s="130"/>
      <c r="G37" s="131"/>
      <c r="I37" s="132"/>
      <c r="J37" s="132"/>
    </row>
    <row r="38" spans="1:10" ht="28.5" customHeight="1">
      <c r="A38" s="156" t="s">
        <v>101</v>
      </c>
      <c r="B38" s="130">
        <v>36.2</v>
      </c>
      <c r="C38" s="132">
        <v>1.9</v>
      </c>
      <c r="D38" s="130">
        <v>34.3</v>
      </c>
      <c r="E38" s="130">
        <v>11.1</v>
      </c>
      <c r="F38" s="130">
        <v>6.7</v>
      </c>
      <c r="G38" s="132">
        <v>18.4</v>
      </c>
      <c r="I38" s="132"/>
      <c r="J38" s="132"/>
    </row>
    <row r="39" spans="1:10" ht="18" customHeight="1">
      <c r="A39" s="188" t="s">
        <v>102</v>
      </c>
      <c r="B39" s="130"/>
      <c r="C39" s="131"/>
      <c r="D39" s="130"/>
      <c r="E39" s="130"/>
      <c r="F39" s="130"/>
      <c r="G39" s="131"/>
      <c r="I39" s="132"/>
      <c r="J39" s="132"/>
    </row>
    <row r="40" spans="1:10" ht="6.75" customHeight="1">
      <c r="A40" s="188"/>
      <c r="B40" s="130"/>
      <c r="C40" s="131"/>
      <c r="D40" s="130"/>
      <c r="E40" s="130"/>
      <c r="F40" s="130"/>
      <c r="G40" s="131"/>
      <c r="I40" s="132"/>
      <c r="J40" s="132"/>
    </row>
    <row r="41" spans="1:10" ht="31.5" customHeight="1">
      <c r="A41" s="156" t="s">
        <v>175</v>
      </c>
      <c r="B41" s="130">
        <v>29.9</v>
      </c>
      <c r="C41" s="132">
        <v>0.4</v>
      </c>
      <c r="D41" s="130">
        <v>29.5</v>
      </c>
      <c r="E41" s="130">
        <v>12.1</v>
      </c>
      <c r="F41" s="130">
        <v>11</v>
      </c>
      <c r="G41" s="132">
        <v>6.8</v>
      </c>
      <c r="I41" s="132"/>
      <c r="J41" s="132"/>
    </row>
    <row r="42" spans="1:10" ht="24.75" customHeight="1">
      <c r="A42" s="188" t="s">
        <v>103</v>
      </c>
      <c r="B42" s="130"/>
      <c r="C42" s="131"/>
      <c r="D42" s="130"/>
      <c r="E42" s="130"/>
      <c r="F42" s="130"/>
      <c r="G42" s="131"/>
      <c r="I42" s="132"/>
      <c r="J42" s="132"/>
    </row>
    <row r="43" spans="1:10" ht="5.25" customHeight="1">
      <c r="A43" s="188"/>
      <c r="B43" s="130"/>
      <c r="C43" s="131"/>
      <c r="D43" s="130"/>
      <c r="E43" s="130"/>
      <c r="F43" s="130"/>
      <c r="G43" s="131"/>
      <c r="I43" s="132"/>
      <c r="J43" s="132"/>
    </row>
    <row r="44" spans="1:10" ht="44.25" customHeight="1">
      <c r="A44" s="156" t="s">
        <v>250</v>
      </c>
      <c r="B44" s="130">
        <v>12</v>
      </c>
      <c r="C44" s="132">
        <v>12</v>
      </c>
      <c r="D44" s="130">
        <v>0</v>
      </c>
      <c r="E44" s="130">
        <v>7.8</v>
      </c>
      <c r="F44" s="130">
        <v>4.1</v>
      </c>
      <c r="G44" s="132">
        <v>0.1</v>
      </c>
      <c r="I44" s="132"/>
      <c r="J44" s="132"/>
    </row>
    <row r="45" spans="1:10" ht="27">
      <c r="A45" s="188" t="s">
        <v>68</v>
      </c>
      <c r="B45" s="130"/>
      <c r="C45" s="131"/>
      <c r="D45" s="130"/>
      <c r="E45" s="130"/>
      <c r="F45" s="130"/>
      <c r="G45" s="131"/>
      <c r="I45" s="132"/>
      <c r="J45" s="132"/>
    </row>
    <row r="46" spans="1:10" ht="9.75" customHeight="1">
      <c r="A46" s="164"/>
      <c r="B46" s="130"/>
      <c r="C46" s="131"/>
      <c r="D46" s="130"/>
      <c r="E46" s="130"/>
      <c r="F46" s="130"/>
      <c r="G46" s="131"/>
      <c r="I46" s="132"/>
      <c r="J46" s="132"/>
    </row>
    <row r="47" spans="1:10" ht="13.5">
      <c r="A47" s="156" t="s">
        <v>42</v>
      </c>
      <c r="B47" s="130">
        <v>30</v>
      </c>
      <c r="C47" s="132">
        <v>19.9</v>
      </c>
      <c r="D47" s="130">
        <v>10.1</v>
      </c>
      <c r="E47" s="130">
        <v>7.4</v>
      </c>
      <c r="F47" s="130">
        <v>15.5</v>
      </c>
      <c r="G47" s="132">
        <v>7.1</v>
      </c>
      <c r="I47" s="132"/>
      <c r="J47" s="132"/>
    </row>
    <row r="48" spans="1:10" ht="13.5">
      <c r="A48" s="188" t="s">
        <v>43</v>
      </c>
      <c r="B48" s="130"/>
      <c r="C48" s="131"/>
      <c r="D48" s="130"/>
      <c r="E48" s="130"/>
      <c r="F48" s="130"/>
      <c r="G48" s="131"/>
      <c r="I48" s="132"/>
      <c r="J48" s="132"/>
    </row>
    <row r="49" spans="1:10" ht="5.25" customHeight="1">
      <c r="A49" s="188"/>
      <c r="B49" s="130"/>
      <c r="C49" s="131"/>
      <c r="D49" s="130"/>
      <c r="E49" s="130"/>
      <c r="F49" s="130"/>
      <c r="G49" s="131"/>
      <c r="I49" s="132"/>
      <c r="J49" s="132"/>
    </row>
    <row r="50" spans="1:10" ht="27">
      <c r="A50" s="222" t="s">
        <v>104</v>
      </c>
      <c r="B50" s="130">
        <v>14.3</v>
      </c>
      <c r="C50" s="132">
        <v>6.7</v>
      </c>
      <c r="D50" s="130">
        <v>7.6</v>
      </c>
      <c r="E50" s="130">
        <v>3.7</v>
      </c>
      <c r="F50" s="130">
        <v>5.7</v>
      </c>
      <c r="G50" s="132">
        <v>4.9</v>
      </c>
      <c r="I50" s="132"/>
      <c r="J50" s="132"/>
    </row>
    <row r="51" spans="1:10" ht="27">
      <c r="A51" s="188" t="s">
        <v>105</v>
      </c>
      <c r="B51" s="130"/>
      <c r="C51" s="131"/>
      <c r="D51" s="130"/>
      <c r="E51" s="130"/>
      <c r="F51" s="130"/>
      <c r="G51" s="131"/>
      <c r="I51" s="132"/>
      <c r="J51" s="132"/>
    </row>
    <row r="52" spans="1:10" ht="6" customHeight="1">
      <c r="A52" s="188"/>
      <c r="B52" s="130"/>
      <c r="C52" s="131"/>
      <c r="D52" s="130"/>
      <c r="E52" s="130"/>
      <c r="F52" s="130"/>
      <c r="G52" s="131"/>
      <c r="I52" s="132"/>
      <c r="J52" s="132"/>
    </row>
    <row r="53" spans="1:10" ht="30" customHeight="1">
      <c r="A53" s="156" t="s">
        <v>109</v>
      </c>
      <c r="B53" s="130">
        <v>6</v>
      </c>
      <c r="C53" s="132">
        <v>4.7</v>
      </c>
      <c r="D53" s="130">
        <v>1.3</v>
      </c>
      <c r="E53" s="130">
        <v>1.5</v>
      </c>
      <c r="F53" s="130">
        <v>2.4</v>
      </c>
      <c r="G53" s="132">
        <v>2.1</v>
      </c>
      <c r="I53" s="132"/>
      <c r="J53" s="132"/>
    </row>
    <row r="54" spans="1:10" ht="13.5">
      <c r="A54" s="188" t="s">
        <v>106</v>
      </c>
      <c r="B54" s="130"/>
      <c r="C54" s="131"/>
      <c r="D54" s="130"/>
      <c r="E54" s="130"/>
      <c r="F54" s="130"/>
      <c r="G54" s="131"/>
      <c r="I54" s="132"/>
      <c r="J54" s="132"/>
    </row>
    <row r="55" spans="1:7" ht="6" customHeight="1">
      <c r="A55" s="142"/>
      <c r="B55" s="251"/>
      <c r="C55" s="251"/>
      <c r="D55" s="251"/>
      <c r="E55" s="251"/>
      <c r="F55" s="251"/>
      <c r="G55" s="251"/>
    </row>
    <row r="56" spans="1:7" ht="13.5">
      <c r="A56" s="105" t="s">
        <v>107</v>
      </c>
      <c r="B56" s="139">
        <v>5.8</v>
      </c>
      <c r="C56" s="155">
        <v>0</v>
      </c>
      <c r="D56" s="251">
        <v>5.8</v>
      </c>
      <c r="E56" s="251">
        <v>0.3</v>
      </c>
      <c r="F56" s="251">
        <v>0.9</v>
      </c>
      <c r="G56" s="251">
        <v>4.6</v>
      </c>
    </row>
    <row r="57" spans="1:7" ht="13.5">
      <c r="A57" s="119" t="s">
        <v>108</v>
      </c>
      <c r="B57"/>
      <c r="C57" s="251"/>
      <c r="D57" s="324"/>
      <c r="E57" s="251"/>
      <c r="F57" s="251"/>
      <c r="G57" s="251"/>
    </row>
  </sheetData>
  <sheetProtection/>
  <mergeCells count="5">
    <mergeCell ref="C9:F9"/>
    <mergeCell ref="C5:D5"/>
    <mergeCell ref="C6:D6"/>
    <mergeCell ref="E5:G5"/>
    <mergeCell ref="E6:G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  <headerFooter scaleWithDoc="0">
    <oddFooter>&amp;C41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7.57421875" style="46" customWidth="1"/>
    <col min="2" max="2" width="11.00390625" style="46" customWidth="1"/>
    <col min="3" max="3" width="10.7109375" style="46" customWidth="1"/>
    <col min="4" max="5" width="10.00390625" style="46" customWidth="1"/>
    <col min="6" max="6" width="11.57421875" style="65" customWidth="1"/>
    <col min="7" max="7" width="10.57421875" style="46" bestFit="1" customWidth="1"/>
    <col min="8" max="11" width="9.57421875" style="46" bestFit="1" customWidth="1"/>
    <col min="12" max="16384" width="9.140625" style="46" customWidth="1"/>
  </cols>
  <sheetData>
    <row r="1" spans="1:6" ht="13.5">
      <c r="A1" s="339" t="s">
        <v>331</v>
      </c>
      <c r="B1" s="340"/>
      <c r="C1" s="340"/>
      <c r="D1" s="340"/>
      <c r="E1" s="340"/>
      <c r="F1" s="340"/>
    </row>
    <row r="2" spans="1:6" ht="13.5">
      <c r="A2" s="341" t="s">
        <v>195</v>
      </c>
      <c r="B2" s="340"/>
      <c r="C2" s="340"/>
      <c r="D2" s="340"/>
      <c r="E2" s="340"/>
      <c r="F2" s="340"/>
    </row>
    <row r="3" spans="1:6" ht="8.25" customHeight="1">
      <c r="A3" s="340"/>
      <c r="B3" s="340"/>
      <c r="C3" s="340"/>
      <c r="D3" s="340"/>
      <c r="E3" s="340"/>
      <c r="F3" s="340"/>
    </row>
    <row r="4" spans="1:6" ht="22.5" customHeight="1">
      <c r="A4" s="342"/>
      <c r="B4" s="459" t="s">
        <v>62</v>
      </c>
      <c r="C4" s="460"/>
      <c r="D4" s="460"/>
      <c r="E4" s="461"/>
      <c r="F4" s="343" t="s">
        <v>38</v>
      </c>
    </row>
    <row r="5" spans="1:6" ht="16.5" customHeight="1">
      <c r="A5" s="344" t="s">
        <v>1</v>
      </c>
      <c r="B5" s="406"/>
      <c r="C5" s="407" t="s">
        <v>63</v>
      </c>
      <c r="D5" s="408"/>
      <c r="E5" s="409"/>
      <c r="F5" s="346" t="s">
        <v>28</v>
      </c>
    </row>
    <row r="6" spans="1:6" ht="13.5">
      <c r="A6" s="347" t="s">
        <v>29</v>
      </c>
      <c r="B6" s="467" t="s">
        <v>34</v>
      </c>
      <c r="C6" s="467" t="s">
        <v>35</v>
      </c>
      <c r="D6" s="467" t="s">
        <v>36</v>
      </c>
      <c r="E6" s="467" t="s">
        <v>37</v>
      </c>
      <c r="F6" s="348" t="s">
        <v>65</v>
      </c>
    </row>
    <row r="7" spans="1:6" ht="13.5">
      <c r="A7" s="410"/>
      <c r="B7" s="468"/>
      <c r="C7" s="468"/>
      <c r="D7" s="468"/>
      <c r="E7" s="468"/>
      <c r="F7" s="345" t="s">
        <v>66</v>
      </c>
    </row>
    <row r="8" spans="1:11" ht="21" customHeight="1">
      <c r="A8" s="411"/>
      <c r="B8" s="462" t="s">
        <v>262</v>
      </c>
      <c r="C8" s="463"/>
      <c r="D8" s="463"/>
      <c r="E8" s="463"/>
      <c r="F8" s="463"/>
      <c r="G8" s="204"/>
      <c r="H8" s="204"/>
      <c r="I8" s="204"/>
      <c r="J8" s="204"/>
      <c r="K8" s="126"/>
    </row>
    <row r="9" spans="1:12" ht="1.5" customHeight="1">
      <c r="A9" s="412"/>
      <c r="B9" s="413"/>
      <c r="C9" s="413"/>
      <c r="D9" s="413"/>
      <c r="E9" s="413"/>
      <c r="F9" s="414"/>
      <c r="H9" s="102"/>
      <c r="I9" s="102"/>
      <c r="J9" s="102"/>
      <c r="K9" s="102"/>
      <c r="L9" s="102"/>
    </row>
    <row r="10" spans="1:13" ht="24.75" customHeight="1">
      <c r="A10" s="415" t="s">
        <v>32</v>
      </c>
      <c r="B10" s="356">
        <v>11138.6</v>
      </c>
      <c r="C10" s="356">
        <v>11131.8</v>
      </c>
      <c r="D10" s="356">
        <v>11212.4</v>
      </c>
      <c r="E10" s="356">
        <v>11183</v>
      </c>
      <c r="F10" s="398">
        <v>11166.4</v>
      </c>
      <c r="G10" s="263"/>
      <c r="H10" s="295"/>
      <c r="I10" s="295"/>
      <c r="J10" s="295"/>
      <c r="K10" s="295"/>
      <c r="L10" s="295"/>
      <c r="M10" s="296"/>
    </row>
    <row r="11" spans="1:12" ht="13.5">
      <c r="A11" s="416" t="s">
        <v>69</v>
      </c>
      <c r="B11" s="417"/>
      <c r="C11" s="417"/>
      <c r="D11" s="417"/>
      <c r="E11" s="417"/>
      <c r="F11" s="418"/>
      <c r="G11" s="297"/>
      <c r="H11" s="139"/>
      <c r="I11" s="139"/>
      <c r="J11" s="139"/>
      <c r="K11" s="139"/>
      <c r="L11" s="139"/>
    </row>
    <row r="12" spans="1:12" ht="23.25" customHeight="1">
      <c r="A12" s="419"/>
      <c r="B12" s="417"/>
      <c r="C12" s="417"/>
      <c r="D12" s="417"/>
      <c r="E12" s="417"/>
      <c r="F12" s="418"/>
      <c r="G12" s="65"/>
      <c r="H12" s="139"/>
      <c r="I12" s="139"/>
      <c r="J12" s="139"/>
      <c r="K12" s="139"/>
      <c r="L12" s="139"/>
    </row>
    <row r="13" spans="1:12" ht="13.5">
      <c r="A13" s="415" t="s">
        <v>6</v>
      </c>
      <c r="B13" s="359">
        <v>2979.3</v>
      </c>
      <c r="C13" s="359">
        <v>2943.5</v>
      </c>
      <c r="D13" s="359">
        <v>2960.6</v>
      </c>
      <c r="E13" s="359">
        <v>2977.1</v>
      </c>
      <c r="F13" s="401">
        <v>2965.1</v>
      </c>
      <c r="G13" s="98"/>
      <c r="H13" s="295"/>
      <c r="I13" s="298"/>
      <c r="J13" s="295"/>
      <c r="K13" s="295"/>
      <c r="L13" s="295"/>
    </row>
    <row r="14" spans="1:12" ht="13.5">
      <c r="A14" s="415"/>
      <c r="B14" s="417"/>
      <c r="C14" s="417"/>
      <c r="D14" s="417"/>
      <c r="E14" s="417"/>
      <c r="F14" s="418"/>
      <c r="G14" s="98"/>
      <c r="H14" s="131"/>
      <c r="I14" s="131"/>
      <c r="J14" s="131"/>
      <c r="K14" s="131"/>
      <c r="L14" s="139"/>
    </row>
    <row r="15" spans="1:12" ht="13.5">
      <c r="A15" s="419" t="s">
        <v>8</v>
      </c>
      <c r="B15" s="359">
        <v>679.7</v>
      </c>
      <c r="C15" s="359">
        <v>674.8</v>
      </c>
      <c r="D15" s="359">
        <v>682.2</v>
      </c>
      <c r="E15" s="359">
        <v>673.7</v>
      </c>
      <c r="F15" s="401">
        <v>677.6</v>
      </c>
      <c r="G15" s="98"/>
      <c r="H15" s="295"/>
      <c r="I15" s="298"/>
      <c r="J15" s="295"/>
      <c r="K15" s="295"/>
      <c r="L15" s="295"/>
    </row>
    <row r="16" spans="1:12" ht="13.5">
      <c r="A16" s="419" t="s">
        <v>9</v>
      </c>
      <c r="B16" s="359">
        <v>2299.6</v>
      </c>
      <c r="C16" s="359">
        <v>2268.7</v>
      </c>
      <c r="D16" s="359">
        <v>2278.4</v>
      </c>
      <c r="E16" s="359">
        <v>2303.4</v>
      </c>
      <c r="F16" s="401">
        <v>2287.5</v>
      </c>
      <c r="G16" s="98"/>
      <c r="H16" s="295"/>
      <c r="I16" s="295"/>
      <c r="J16" s="295"/>
      <c r="K16" s="295"/>
      <c r="L16" s="295"/>
    </row>
    <row r="17" spans="1:12" ht="13.5">
      <c r="A17" s="419"/>
      <c r="B17" s="417"/>
      <c r="C17" s="417"/>
      <c r="D17" s="417"/>
      <c r="E17" s="417"/>
      <c r="F17" s="418"/>
      <c r="G17" s="98"/>
      <c r="H17" s="132"/>
      <c r="I17" s="132"/>
      <c r="J17" s="132"/>
      <c r="K17" s="132"/>
      <c r="L17" s="139"/>
    </row>
    <row r="18" spans="1:12" ht="13.5">
      <c r="A18" s="415" t="s">
        <v>7</v>
      </c>
      <c r="B18" s="359">
        <v>2321.5</v>
      </c>
      <c r="C18" s="359">
        <v>2322.5</v>
      </c>
      <c r="D18" s="359">
        <v>2313.6</v>
      </c>
      <c r="E18" s="359">
        <v>2322</v>
      </c>
      <c r="F18" s="401">
        <v>2319.9</v>
      </c>
      <c r="G18" s="98"/>
      <c r="H18" s="295"/>
      <c r="I18" s="295"/>
      <c r="J18" s="295"/>
      <c r="K18" s="295"/>
      <c r="L18" s="298"/>
    </row>
    <row r="19" spans="1:12" ht="13.5">
      <c r="A19" s="415"/>
      <c r="B19" s="417"/>
      <c r="C19" s="417"/>
      <c r="D19" s="417"/>
      <c r="E19" s="417"/>
      <c r="F19" s="418"/>
      <c r="G19" s="98"/>
      <c r="H19" s="132"/>
      <c r="I19" s="132"/>
      <c r="J19" s="132"/>
      <c r="K19" s="132"/>
      <c r="L19" s="139"/>
    </row>
    <row r="20" spans="1:12" ht="13.5">
      <c r="A20" s="419" t="s">
        <v>10</v>
      </c>
      <c r="B20" s="359">
        <v>935.4</v>
      </c>
      <c r="C20" s="359">
        <v>933.7</v>
      </c>
      <c r="D20" s="359">
        <v>941.3</v>
      </c>
      <c r="E20" s="359">
        <v>953.7</v>
      </c>
      <c r="F20" s="401">
        <v>941</v>
      </c>
      <c r="G20" s="98"/>
      <c r="H20" s="299"/>
      <c r="I20" s="295"/>
      <c r="J20" s="295"/>
      <c r="K20" s="295"/>
      <c r="L20" s="295"/>
    </row>
    <row r="21" spans="1:12" ht="13.5">
      <c r="A21" s="419" t="s">
        <v>11</v>
      </c>
      <c r="B21" s="359">
        <v>1386.1</v>
      </c>
      <c r="C21" s="359">
        <v>1388.8</v>
      </c>
      <c r="D21" s="359">
        <v>1372.3</v>
      </c>
      <c r="E21" s="359">
        <v>1368.3</v>
      </c>
      <c r="F21" s="401">
        <v>1378.9</v>
      </c>
      <c r="G21" s="98"/>
      <c r="H21" s="295"/>
      <c r="I21" s="295"/>
      <c r="J21" s="295"/>
      <c r="K21" s="295"/>
      <c r="L21" s="295"/>
    </row>
    <row r="22" spans="1:12" ht="13.5">
      <c r="A22" s="419"/>
      <c r="B22" s="417"/>
      <c r="C22" s="417"/>
      <c r="D22" s="417"/>
      <c r="E22" s="417"/>
      <c r="F22" s="418"/>
      <c r="G22" s="98"/>
      <c r="H22" s="132"/>
      <c r="I22" s="132"/>
      <c r="J22" s="132"/>
      <c r="K22" s="132"/>
      <c r="L22" s="139"/>
    </row>
    <row r="23" spans="1:12" ht="13.5">
      <c r="A23" s="415" t="s">
        <v>12</v>
      </c>
      <c r="B23" s="359">
        <v>1454.1</v>
      </c>
      <c r="C23" s="359">
        <v>1459</v>
      </c>
      <c r="D23" s="359">
        <v>1463.6</v>
      </c>
      <c r="E23" s="359">
        <v>1454.8</v>
      </c>
      <c r="F23" s="401">
        <v>1457.9</v>
      </c>
      <c r="G23" s="98"/>
      <c r="H23" s="295"/>
      <c r="I23" s="295"/>
      <c r="J23" s="295"/>
      <c r="K23" s="295"/>
      <c r="L23" s="295"/>
    </row>
    <row r="24" spans="1:12" ht="13.5">
      <c r="A24" s="415"/>
      <c r="B24" s="417"/>
      <c r="C24" s="417"/>
      <c r="D24" s="417"/>
      <c r="E24" s="417"/>
      <c r="F24" s="418"/>
      <c r="G24" s="98"/>
      <c r="H24" s="132"/>
      <c r="I24" s="132"/>
      <c r="J24" s="132"/>
      <c r="K24" s="132"/>
      <c r="L24" s="139"/>
    </row>
    <row r="25" spans="1:12" ht="13.5">
      <c r="A25" s="420" t="s">
        <v>13</v>
      </c>
      <c r="B25" s="359">
        <v>487</v>
      </c>
      <c r="C25" s="359">
        <v>480</v>
      </c>
      <c r="D25" s="359">
        <v>501.3</v>
      </c>
      <c r="E25" s="359">
        <v>481.3</v>
      </c>
      <c r="F25" s="401">
        <v>487.4</v>
      </c>
      <c r="G25" s="98"/>
      <c r="H25" s="295"/>
      <c r="I25" s="295"/>
      <c r="J25" s="295"/>
      <c r="K25" s="295"/>
      <c r="L25" s="295"/>
    </row>
    <row r="26" spans="1:12" ht="13.5">
      <c r="A26" s="420" t="s">
        <v>14</v>
      </c>
      <c r="B26" s="359">
        <v>475.8</v>
      </c>
      <c r="C26" s="359">
        <v>480</v>
      </c>
      <c r="D26" s="359">
        <v>475.5</v>
      </c>
      <c r="E26" s="359">
        <v>487.7</v>
      </c>
      <c r="F26" s="401">
        <v>479.7</v>
      </c>
      <c r="G26" s="98"/>
      <c r="H26" s="295"/>
      <c r="I26" s="295"/>
      <c r="J26" s="299"/>
      <c r="K26" s="295"/>
      <c r="L26" s="295"/>
    </row>
    <row r="27" spans="1:12" ht="13.5">
      <c r="A27" s="420" t="s">
        <v>15</v>
      </c>
      <c r="B27" s="359">
        <v>227.9</v>
      </c>
      <c r="C27" s="359">
        <v>223.3</v>
      </c>
      <c r="D27" s="359">
        <v>222.9</v>
      </c>
      <c r="E27" s="359">
        <v>220.4</v>
      </c>
      <c r="F27" s="401">
        <v>223.7</v>
      </c>
      <c r="G27" s="98"/>
      <c r="H27" s="295"/>
      <c r="I27" s="295"/>
      <c r="J27" s="295"/>
      <c r="K27" s="295"/>
      <c r="L27" s="295"/>
    </row>
    <row r="28" spans="1:12" ht="13.5">
      <c r="A28" s="420" t="s">
        <v>16</v>
      </c>
      <c r="B28" s="359">
        <v>263.4</v>
      </c>
      <c r="C28" s="359">
        <v>275.7</v>
      </c>
      <c r="D28" s="359">
        <v>263.9</v>
      </c>
      <c r="E28" s="359">
        <v>265.4</v>
      </c>
      <c r="F28" s="401">
        <v>267.1</v>
      </c>
      <c r="G28" s="98"/>
      <c r="H28" s="295"/>
      <c r="I28" s="295"/>
      <c r="J28" s="295"/>
      <c r="K28" s="295"/>
      <c r="L28" s="295"/>
    </row>
    <row r="29" spans="1:12" ht="13.5">
      <c r="A29" s="420"/>
      <c r="B29" s="417"/>
      <c r="C29" s="417"/>
      <c r="D29" s="417"/>
      <c r="E29" s="417"/>
      <c r="F29" s="418"/>
      <c r="G29" s="98"/>
      <c r="H29" s="132"/>
      <c r="I29" s="132"/>
      <c r="J29" s="132"/>
      <c r="K29" s="132"/>
      <c r="L29" s="139"/>
    </row>
    <row r="30" spans="1:12" ht="13.5">
      <c r="A30" s="421" t="s">
        <v>17</v>
      </c>
      <c r="B30" s="359">
        <v>1824</v>
      </c>
      <c r="C30" s="359">
        <v>1852.7</v>
      </c>
      <c r="D30" s="359">
        <v>1864.1</v>
      </c>
      <c r="E30" s="359">
        <v>1839.8</v>
      </c>
      <c r="F30" s="401">
        <v>1845.1</v>
      </c>
      <c r="G30" s="98"/>
      <c r="H30" s="295"/>
      <c r="I30" s="298"/>
      <c r="J30" s="298"/>
      <c r="K30" s="295"/>
      <c r="L30" s="295"/>
    </row>
    <row r="31" spans="1:12" ht="13.5">
      <c r="A31" s="421"/>
      <c r="B31" s="417"/>
      <c r="C31" s="417"/>
      <c r="D31" s="417"/>
      <c r="E31" s="417"/>
      <c r="F31" s="418"/>
      <c r="G31" s="98"/>
      <c r="H31" s="132"/>
      <c r="I31" s="132"/>
      <c r="J31" s="132"/>
      <c r="K31" s="132"/>
      <c r="L31" s="139"/>
    </row>
    <row r="32" spans="1:12" ht="13.5">
      <c r="A32" s="420" t="s">
        <v>18</v>
      </c>
      <c r="B32" s="359">
        <v>253</v>
      </c>
      <c r="C32" s="359">
        <v>251.3</v>
      </c>
      <c r="D32" s="359">
        <v>242.6</v>
      </c>
      <c r="E32" s="359">
        <v>242.5</v>
      </c>
      <c r="F32" s="401">
        <v>247.3</v>
      </c>
      <c r="G32" s="98"/>
      <c r="H32" s="295"/>
      <c r="I32" s="295"/>
      <c r="J32" s="295"/>
      <c r="K32" s="295"/>
      <c r="L32" s="295"/>
    </row>
    <row r="33" spans="1:12" ht="13.5">
      <c r="A33" s="420" t="s">
        <v>19</v>
      </c>
      <c r="B33" s="359">
        <v>1166.2</v>
      </c>
      <c r="C33" s="359">
        <v>1198</v>
      </c>
      <c r="D33" s="359">
        <v>1221.2</v>
      </c>
      <c r="E33" s="359">
        <v>1199.5</v>
      </c>
      <c r="F33" s="401">
        <v>1196.2</v>
      </c>
      <c r="G33" s="98"/>
      <c r="H33" s="295"/>
      <c r="I33" s="298"/>
      <c r="J33" s="295"/>
      <c r="K33" s="295"/>
      <c r="L33" s="295"/>
    </row>
    <row r="34" spans="1:12" ht="13.5">
      <c r="A34" s="420" t="s">
        <v>20</v>
      </c>
      <c r="B34" s="359">
        <v>404.8</v>
      </c>
      <c r="C34" s="359">
        <v>403.4</v>
      </c>
      <c r="D34" s="359">
        <v>400.3</v>
      </c>
      <c r="E34" s="359">
        <v>397.8</v>
      </c>
      <c r="F34" s="401">
        <v>401.6</v>
      </c>
      <c r="G34" s="98"/>
      <c r="H34" s="295"/>
      <c r="I34" s="295"/>
      <c r="J34" s="295"/>
      <c r="K34" s="295"/>
      <c r="L34" s="299"/>
    </row>
    <row r="35" spans="1:12" ht="13.5">
      <c r="A35" s="420"/>
      <c r="B35" s="417"/>
      <c r="C35" s="417"/>
      <c r="D35" s="417"/>
      <c r="E35" s="417"/>
      <c r="F35" s="418"/>
      <c r="G35" s="98"/>
      <c r="H35" s="132"/>
      <c r="I35" s="132"/>
      <c r="J35" s="132"/>
      <c r="K35" s="132"/>
      <c r="L35" s="139"/>
    </row>
    <row r="36" spans="1:12" ht="13.5">
      <c r="A36" s="421" t="s">
        <v>21</v>
      </c>
      <c r="B36" s="359">
        <v>1139.2</v>
      </c>
      <c r="C36" s="359">
        <v>1125.3</v>
      </c>
      <c r="D36" s="359">
        <v>1149.2</v>
      </c>
      <c r="E36" s="359">
        <v>1136.9</v>
      </c>
      <c r="F36" s="401">
        <v>1137.7</v>
      </c>
      <c r="G36" s="98"/>
      <c r="H36" s="295"/>
      <c r="I36" s="295"/>
      <c r="J36" s="295"/>
      <c r="K36" s="299"/>
      <c r="L36" s="295"/>
    </row>
    <row r="37" spans="1:12" ht="13.5">
      <c r="A37" s="421"/>
      <c r="B37" s="417"/>
      <c r="C37" s="417"/>
      <c r="D37" s="417"/>
      <c r="E37" s="417"/>
      <c r="F37" s="418"/>
      <c r="G37" s="98"/>
      <c r="H37" s="132"/>
      <c r="I37" s="132"/>
      <c r="J37" s="132"/>
      <c r="K37" s="132"/>
      <c r="L37" s="139"/>
    </row>
    <row r="38" spans="1:12" ht="13.5">
      <c r="A38" s="420" t="s">
        <v>22</v>
      </c>
      <c r="B38" s="359">
        <v>897.9</v>
      </c>
      <c r="C38" s="359">
        <v>891.5</v>
      </c>
      <c r="D38" s="359">
        <v>913.1</v>
      </c>
      <c r="E38" s="359">
        <v>898.4</v>
      </c>
      <c r="F38" s="401">
        <v>900.3</v>
      </c>
      <c r="G38" s="98"/>
      <c r="H38" s="295"/>
      <c r="I38" s="295"/>
      <c r="J38" s="295"/>
      <c r="K38" s="299"/>
      <c r="L38" s="295"/>
    </row>
    <row r="39" spans="1:12" ht="13.5">
      <c r="A39" s="420" t="s">
        <v>23</v>
      </c>
      <c r="B39" s="359">
        <v>241.3</v>
      </c>
      <c r="C39" s="359">
        <v>233.8</v>
      </c>
      <c r="D39" s="359">
        <v>236.1</v>
      </c>
      <c r="E39" s="359">
        <v>238.5</v>
      </c>
      <c r="F39" s="401">
        <v>237.4</v>
      </c>
      <c r="G39" s="98"/>
      <c r="H39" s="295"/>
      <c r="I39" s="295"/>
      <c r="J39" s="295"/>
      <c r="K39" s="295"/>
      <c r="L39" s="295"/>
    </row>
    <row r="40" spans="1:12" ht="13.5">
      <c r="A40" s="420"/>
      <c r="B40" s="417"/>
      <c r="C40" s="417"/>
      <c r="D40" s="417"/>
      <c r="E40" s="417"/>
      <c r="F40" s="418"/>
      <c r="G40" s="98"/>
      <c r="H40" s="132"/>
      <c r="I40" s="132"/>
      <c r="J40" s="132"/>
      <c r="K40" s="132"/>
      <c r="L40" s="139"/>
    </row>
    <row r="41" spans="1:12" ht="13.5">
      <c r="A41" s="421" t="s">
        <v>24</v>
      </c>
      <c r="B41" s="359">
        <v>1420.5</v>
      </c>
      <c r="C41" s="359">
        <v>1428.8</v>
      </c>
      <c r="D41" s="359">
        <v>1461.3</v>
      </c>
      <c r="E41" s="359">
        <v>1452.4</v>
      </c>
      <c r="F41" s="401">
        <v>1440.7</v>
      </c>
      <c r="G41" s="98"/>
      <c r="H41" s="295"/>
      <c r="I41" s="295"/>
      <c r="J41" s="295"/>
      <c r="K41" s="295"/>
      <c r="L41" s="299"/>
    </row>
    <row r="42" spans="1:12" ht="13.5">
      <c r="A42" s="421"/>
      <c r="B42" s="417"/>
      <c r="C42" s="417"/>
      <c r="D42" s="417"/>
      <c r="E42" s="417"/>
      <c r="F42" s="418"/>
      <c r="G42" s="98"/>
      <c r="H42" s="132"/>
      <c r="I42" s="132"/>
      <c r="J42" s="132"/>
      <c r="K42" s="132"/>
      <c r="L42" s="139"/>
    </row>
    <row r="43" spans="1:12" ht="13.5">
      <c r="A43" s="420" t="s">
        <v>25</v>
      </c>
      <c r="B43" s="359">
        <v>498.6</v>
      </c>
      <c r="C43" s="359">
        <v>511.5</v>
      </c>
      <c r="D43" s="359">
        <v>543.4</v>
      </c>
      <c r="E43" s="359">
        <v>535.4</v>
      </c>
      <c r="F43" s="401">
        <v>522.2</v>
      </c>
      <c r="G43" s="98"/>
      <c r="H43" s="295"/>
      <c r="I43" s="295"/>
      <c r="J43" s="295"/>
      <c r="K43" s="295"/>
      <c r="L43" s="295"/>
    </row>
    <row r="44" spans="1:12" ht="13.5">
      <c r="A44" s="420" t="s">
        <v>26</v>
      </c>
      <c r="B44" s="359">
        <v>622.5</v>
      </c>
      <c r="C44" s="359">
        <v>620.9</v>
      </c>
      <c r="D44" s="359">
        <v>625.7</v>
      </c>
      <c r="E44" s="359">
        <v>629.1</v>
      </c>
      <c r="F44" s="401">
        <v>624.6</v>
      </c>
      <c r="G44" s="98"/>
      <c r="H44" s="295"/>
      <c r="I44" s="295"/>
      <c r="J44" s="298"/>
      <c r="K44" s="295"/>
      <c r="L44" s="295"/>
    </row>
    <row r="45" spans="1:12" ht="13.5">
      <c r="A45" s="420" t="s">
        <v>27</v>
      </c>
      <c r="B45" s="359">
        <v>299.4</v>
      </c>
      <c r="C45" s="359">
        <v>296.4</v>
      </c>
      <c r="D45" s="359">
        <v>292.2</v>
      </c>
      <c r="E45" s="359">
        <v>287.9</v>
      </c>
      <c r="F45" s="401">
        <v>293.9</v>
      </c>
      <c r="G45" s="98"/>
      <c r="H45" s="295"/>
      <c r="I45" s="295"/>
      <c r="J45" s="295"/>
      <c r="K45" s="295"/>
      <c r="L45" s="295"/>
    </row>
    <row r="46" spans="1:10" ht="13.5">
      <c r="A46" s="206"/>
      <c r="B46" s="65"/>
      <c r="C46" s="65"/>
      <c r="D46" s="65"/>
      <c r="E46" s="65"/>
      <c r="H46" s="102"/>
      <c r="I46" s="102"/>
      <c r="J46" s="102"/>
    </row>
    <row r="47" spans="1:6" ht="13.5">
      <c r="A47" s="205"/>
      <c r="B47" s="98"/>
      <c r="C47" s="98"/>
      <c r="D47" s="98"/>
      <c r="E47" s="98"/>
      <c r="F47" s="98"/>
    </row>
    <row r="48" spans="1:5" ht="13.5">
      <c r="A48" s="206"/>
      <c r="B48" s="65"/>
      <c r="C48" s="65"/>
      <c r="D48" s="65"/>
      <c r="E48" s="65"/>
    </row>
    <row r="49" spans="1:5" ht="13.5">
      <c r="A49" s="205"/>
      <c r="B49" s="65"/>
      <c r="C49" s="65"/>
      <c r="D49" s="65"/>
      <c r="E49" s="65"/>
    </row>
    <row r="50" spans="1:5" ht="13.5">
      <c r="A50" s="206"/>
      <c r="B50" s="65"/>
      <c r="C50" s="65"/>
      <c r="D50" s="65"/>
      <c r="E50" s="65"/>
    </row>
  </sheetData>
  <sheetProtection/>
  <mergeCells count="6">
    <mergeCell ref="B8:F8"/>
    <mergeCell ref="B4:E4"/>
    <mergeCell ref="B6:B7"/>
    <mergeCell ref="C6:C7"/>
    <mergeCell ref="D6:D7"/>
    <mergeCell ref="E6:E7"/>
  </mergeCells>
  <printOptions/>
  <pageMargins left="0.5905511811023623" right="0.7874015748031497" top="0.7874015748031497" bottom="0.7874015748031497" header="0.5118110236220472" footer="0.5118110236220472"/>
  <pageSetup horizontalDpi="600" verticalDpi="600" orientation="portrait" paperSize="9" scale="95" r:id="rId1"/>
  <headerFooter scaleWithDoc="0">
    <oddFooter>&amp;C42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1" max="1" width="41.28125" style="46" customWidth="1"/>
    <col min="2" max="2" width="9.28125" style="46" customWidth="1"/>
    <col min="3" max="3" width="8.57421875" style="46" customWidth="1"/>
    <col min="4" max="4" width="10.421875" style="46" customWidth="1"/>
    <col min="5" max="5" width="9.421875" style="46" customWidth="1"/>
    <col min="6" max="6" width="11.7109375" style="46" customWidth="1"/>
    <col min="7" max="16384" width="9.140625" style="46" customWidth="1"/>
  </cols>
  <sheetData>
    <row r="1" ht="13.5">
      <c r="A1" s="43" t="s">
        <v>302</v>
      </c>
    </row>
    <row r="2" ht="13.5">
      <c r="A2" s="45" t="s">
        <v>196</v>
      </c>
    </row>
    <row r="3" ht="8.25" customHeight="1"/>
    <row r="4" spans="1:6" ht="13.5">
      <c r="A4" s="47"/>
      <c r="B4" s="424" t="s">
        <v>62</v>
      </c>
      <c r="C4" s="428"/>
      <c r="D4" s="428"/>
      <c r="E4" s="425"/>
      <c r="F4" s="73" t="s">
        <v>38</v>
      </c>
    </row>
    <row r="5" spans="1:6" ht="15.75" customHeight="1">
      <c r="A5" s="75" t="s">
        <v>1</v>
      </c>
      <c r="B5" s="65"/>
      <c r="C5" s="292" t="s">
        <v>63</v>
      </c>
      <c r="D5" s="293"/>
      <c r="E5" s="294"/>
      <c r="F5" s="52" t="s">
        <v>28</v>
      </c>
    </row>
    <row r="6" spans="1:6" ht="13.5">
      <c r="A6" s="87" t="s">
        <v>29</v>
      </c>
      <c r="B6" s="432" t="s">
        <v>34</v>
      </c>
      <c r="C6" s="432" t="s">
        <v>35</v>
      </c>
      <c r="D6" s="432" t="s">
        <v>36</v>
      </c>
      <c r="E6" s="432" t="s">
        <v>37</v>
      </c>
      <c r="F6" s="55" t="s">
        <v>65</v>
      </c>
    </row>
    <row r="7" spans="2:6" ht="13.5">
      <c r="B7" s="434"/>
      <c r="C7" s="434"/>
      <c r="D7" s="434"/>
      <c r="E7" s="434"/>
      <c r="F7" s="77" t="s">
        <v>66</v>
      </c>
    </row>
    <row r="8" spans="1:6" ht="13.5">
      <c r="A8" s="101"/>
      <c r="B8" s="430" t="s">
        <v>264</v>
      </c>
      <c r="C8" s="435"/>
      <c r="D8" s="435"/>
      <c r="E8" s="435"/>
      <c r="F8" s="435"/>
    </row>
    <row r="9" spans="1:6" ht="13.5">
      <c r="A9" s="47"/>
      <c r="B9" s="201"/>
      <c r="C9" s="201"/>
      <c r="D9" s="201"/>
      <c r="E9" s="201"/>
      <c r="F9" s="154"/>
    </row>
    <row r="10" spans="1:12" s="43" customFormat="1" ht="13.5">
      <c r="A10" s="105" t="s">
        <v>32</v>
      </c>
      <c r="B10" s="127">
        <v>54.2</v>
      </c>
      <c r="C10" s="127">
        <v>56.5</v>
      </c>
      <c r="D10" s="127">
        <v>60.1</v>
      </c>
      <c r="E10" s="127">
        <v>54.4</v>
      </c>
      <c r="F10" s="126">
        <v>56.3</v>
      </c>
      <c r="G10" s="300"/>
      <c r="H10" s="295"/>
      <c r="I10" s="295"/>
      <c r="J10" s="295"/>
      <c r="K10" s="295"/>
      <c r="L10" s="295"/>
    </row>
    <row r="11" spans="1:12" ht="13.5">
      <c r="A11" s="119" t="s">
        <v>69</v>
      </c>
      <c r="B11" s="160"/>
      <c r="C11" s="160"/>
      <c r="D11" s="160"/>
      <c r="E11" s="160"/>
      <c r="F11" s="133"/>
      <c r="G11" s="297"/>
      <c r="H11" s="139"/>
      <c r="I11" s="139"/>
      <c r="J11" s="139"/>
      <c r="K11" s="139"/>
      <c r="L11" s="139"/>
    </row>
    <row r="12" spans="1:12" ht="29.25" customHeight="1">
      <c r="A12" s="54"/>
      <c r="B12" s="160"/>
      <c r="C12" s="160"/>
      <c r="D12" s="160"/>
      <c r="E12" s="160"/>
      <c r="F12" s="133"/>
      <c r="G12" s="65"/>
      <c r="H12" s="139"/>
      <c r="I12" s="139"/>
      <c r="J12" s="139"/>
      <c r="K12" s="139"/>
      <c r="L12" s="139"/>
    </row>
    <row r="13" spans="1:12" s="43" customFormat="1" ht="13.5">
      <c r="A13" s="105" t="s">
        <v>6</v>
      </c>
      <c r="B13" s="130">
        <v>16.6</v>
      </c>
      <c r="C13" s="130">
        <v>16.8</v>
      </c>
      <c r="D13" s="130">
        <v>19.7</v>
      </c>
      <c r="E13" s="130">
        <v>16.1</v>
      </c>
      <c r="F13" s="132">
        <v>17.3</v>
      </c>
      <c r="G13" s="300"/>
      <c r="H13" s="295"/>
      <c r="I13" s="295"/>
      <c r="J13" s="295"/>
      <c r="K13" s="295"/>
      <c r="L13" s="295"/>
    </row>
    <row r="14" spans="1:12" ht="13.5">
      <c r="A14" s="105"/>
      <c r="B14" s="160"/>
      <c r="C14" s="160"/>
      <c r="D14" s="160"/>
      <c r="E14" s="160"/>
      <c r="F14" s="133"/>
      <c r="G14" s="135"/>
      <c r="H14" s="139"/>
      <c r="I14" s="139"/>
      <c r="J14" s="139"/>
      <c r="K14" s="139"/>
      <c r="L14" s="139"/>
    </row>
    <row r="15" spans="1:12" ht="13.5">
      <c r="A15" s="54" t="s">
        <v>8</v>
      </c>
      <c r="B15" s="130">
        <v>3.2</v>
      </c>
      <c r="C15" s="130">
        <v>3.2</v>
      </c>
      <c r="D15" s="130">
        <v>3.6</v>
      </c>
      <c r="E15" s="130">
        <v>2.7</v>
      </c>
      <c r="F15" s="132">
        <v>3.2</v>
      </c>
      <c r="G15" s="135"/>
      <c r="H15" s="295"/>
      <c r="I15" s="295"/>
      <c r="J15" s="295"/>
      <c r="K15" s="298"/>
      <c r="L15" s="295"/>
    </row>
    <row r="16" spans="1:12" ht="13.5">
      <c r="A16" s="54" t="s">
        <v>9</v>
      </c>
      <c r="B16" s="130">
        <v>13.4</v>
      </c>
      <c r="C16" s="130">
        <v>13.6</v>
      </c>
      <c r="D16" s="130">
        <v>16.1</v>
      </c>
      <c r="E16" s="130">
        <v>13.4</v>
      </c>
      <c r="F16" s="132">
        <v>14.1</v>
      </c>
      <c r="G16" s="135"/>
      <c r="H16" s="295"/>
      <c r="I16" s="295"/>
      <c r="J16" s="299"/>
      <c r="K16" s="295"/>
      <c r="L16" s="299"/>
    </row>
    <row r="17" spans="1:12" ht="13.5">
      <c r="A17" s="54"/>
      <c r="B17" s="160"/>
      <c r="C17" s="160"/>
      <c r="D17" s="160"/>
      <c r="E17" s="160"/>
      <c r="F17" s="133"/>
      <c r="G17" s="135"/>
      <c r="H17" s="139"/>
      <c r="I17" s="139"/>
      <c r="J17" s="139"/>
      <c r="K17" s="139"/>
      <c r="L17" s="139"/>
    </row>
    <row r="18" spans="1:12" s="43" customFormat="1" ht="13.5">
      <c r="A18" s="105" t="s">
        <v>7</v>
      </c>
      <c r="B18" s="130">
        <v>10.5</v>
      </c>
      <c r="C18" s="130">
        <v>11</v>
      </c>
      <c r="D18" s="130">
        <v>10.6</v>
      </c>
      <c r="E18" s="130">
        <v>10.5</v>
      </c>
      <c r="F18" s="132">
        <v>10.7</v>
      </c>
      <c r="G18" s="300"/>
      <c r="H18" s="295"/>
      <c r="I18" s="295"/>
      <c r="J18" s="295"/>
      <c r="K18" s="295"/>
      <c r="L18" s="295"/>
    </row>
    <row r="19" spans="1:12" ht="13.5">
      <c r="A19" s="105"/>
      <c r="B19" s="160"/>
      <c r="C19" s="160"/>
      <c r="D19" s="160"/>
      <c r="E19" s="160"/>
      <c r="F19" s="133"/>
      <c r="G19" s="135"/>
      <c r="H19" s="139"/>
      <c r="I19" s="139"/>
      <c r="J19" s="139"/>
      <c r="K19" s="139"/>
      <c r="L19" s="139"/>
    </row>
    <row r="20" spans="1:12" ht="13.5">
      <c r="A20" s="54" t="s">
        <v>10</v>
      </c>
      <c r="B20" s="130">
        <v>4.3</v>
      </c>
      <c r="C20" s="130">
        <v>4.5</v>
      </c>
      <c r="D20" s="130">
        <v>4.1</v>
      </c>
      <c r="E20" s="130">
        <v>5.1</v>
      </c>
      <c r="F20" s="132">
        <v>4.5</v>
      </c>
      <c r="G20" s="135"/>
      <c r="H20" s="295"/>
      <c r="I20" s="295"/>
      <c r="J20" s="295"/>
      <c r="K20" s="295"/>
      <c r="L20" s="299"/>
    </row>
    <row r="21" spans="1:12" ht="13.5">
      <c r="A21" s="54" t="s">
        <v>11</v>
      </c>
      <c r="B21" s="130">
        <v>6.2</v>
      </c>
      <c r="C21" s="130">
        <v>6.5</v>
      </c>
      <c r="D21" s="130">
        <v>6.5</v>
      </c>
      <c r="E21" s="130">
        <v>5.4</v>
      </c>
      <c r="F21" s="132">
        <v>6.2</v>
      </c>
      <c r="G21" s="135"/>
      <c r="H21" s="299"/>
      <c r="I21" s="295"/>
      <c r="J21" s="295"/>
      <c r="K21" s="295"/>
      <c r="L21" s="295"/>
    </row>
    <row r="22" spans="1:12" ht="13.5">
      <c r="A22" s="54"/>
      <c r="B22" s="160"/>
      <c r="C22" s="160"/>
      <c r="D22" s="160"/>
      <c r="E22" s="160"/>
      <c r="F22" s="133"/>
      <c r="G22" s="135"/>
      <c r="H22" s="139"/>
      <c r="I22" s="139"/>
      <c r="J22" s="139"/>
      <c r="K22" s="139"/>
      <c r="L22" s="139"/>
    </row>
    <row r="23" spans="1:12" s="43" customFormat="1" ht="13.5">
      <c r="A23" s="105" t="s">
        <v>12</v>
      </c>
      <c r="B23" s="130">
        <v>4.8</v>
      </c>
      <c r="C23" s="130">
        <v>4.6</v>
      </c>
      <c r="D23" s="130">
        <v>4</v>
      </c>
      <c r="E23" s="130">
        <v>3.6</v>
      </c>
      <c r="F23" s="132">
        <v>4.2</v>
      </c>
      <c r="G23" s="300"/>
      <c r="H23" s="295"/>
      <c r="I23" s="295"/>
      <c r="J23" s="295"/>
      <c r="K23" s="295"/>
      <c r="L23" s="295"/>
    </row>
    <row r="24" spans="1:12" ht="13.5">
      <c r="A24" s="105"/>
      <c r="B24" s="160"/>
      <c r="C24" s="160"/>
      <c r="D24" s="160"/>
      <c r="E24" s="160"/>
      <c r="F24" s="133"/>
      <c r="G24" s="135"/>
      <c r="H24" s="139"/>
      <c r="I24" s="139"/>
      <c r="J24" s="139"/>
      <c r="K24" s="139"/>
      <c r="L24" s="139"/>
    </row>
    <row r="25" spans="1:12" ht="13.5">
      <c r="A25" s="141" t="s">
        <v>13</v>
      </c>
      <c r="B25" s="130">
        <v>1.5</v>
      </c>
      <c r="C25" s="130">
        <v>1.6</v>
      </c>
      <c r="D25" s="130">
        <v>1.4</v>
      </c>
      <c r="E25" s="130">
        <v>1.5</v>
      </c>
      <c r="F25" s="132">
        <v>1.5</v>
      </c>
      <c r="G25" s="135"/>
      <c r="H25" s="295"/>
      <c r="I25" s="295"/>
      <c r="J25" s="295"/>
      <c r="K25" s="295"/>
      <c r="L25" s="295"/>
    </row>
    <row r="26" spans="1:12" ht="13.5">
      <c r="A26" s="141" t="s">
        <v>14</v>
      </c>
      <c r="B26" s="130">
        <v>1.3</v>
      </c>
      <c r="C26" s="130">
        <v>1.7</v>
      </c>
      <c r="D26" s="130">
        <v>1.1</v>
      </c>
      <c r="E26" s="130">
        <v>0.8</v>
      </c>
      <c r="F26" s="132">
        <v>1.2</v>
      </c>
      <c r="G26" s="135"/>
      <c r="H26" s="295"/>
      <c r="I26" s="295"/>
      <c r="J26" s="295"/>
      <c r="K26" s="295"/>
      <c r="L26" s="295"/>
    </row>
    <row r="27" spans="1:12" ht="13.5">
      <c r="A27" s="141" t="s">
        <v>15</v>
      </c>
      <c r="B27" s="130">
        <v>1.2</v>
      </c>
      <c r="C27" s="130">
        <v>0.6</v>
      </c>
      <c r="D27" s="130">
        <v>0.8</v>
      </c>
      <c r="E27" s="130">
        <v>0.6</v>
      </c>
      <c r="F27" s="132">
        <v>0.8</v>
      </c>
      <c r="G27" s="135"/>
      <c r="H27" s="295"/>
      <c r="I27" s="295"/>
      <c r="J27" s="295"/>
      <c r="K27" s="295"/>
      <c r="L27" s="295"/>
    </row>
    <row r="28" spans="1:12" ht="13.5">
      <c r="A28" s="141" t="s">
        <v>16</v>
      </c>
      <c r="B28" s="130">
        <v>0.8</v>
      </c>
      <c r="C28" s="130">
        <v>0.7</v>
      </c>
      <c r="D28" s="130">
        <v>0.7</v>
      </c>
      <c r="E28" s="130">
        <v>0.7</v>
      </c>
      <c r="F28" s="132">
        <v>0.7</v>
      </c>
      <c r="G28" s="135"/>
      <c r="H28" s="295"/>
      <c r="I28" s="295"/>
      <c r="J28" s="295"/>
      <c r="K28" s="295"/>
      <c r="L28" s="295"/>
    </row>
    <row r="29" spans="1:12" ht="13.5">
      <c r="A29" s="141"/>
      <c r="B29" s="160"/>
      <c r="C29" s="160"/>
      <c r="D29" s="160"/>
      <c r="E29" s="160"/>
      <c r="F29" s="133"/>
      <c r="G29" s="135"/>
      <c r="H29" s="139"/>
      <c r="I29" s="139"/>
      <c r="J29" s="139"/>
      <c r="K29" s="139"/>
      <c r="L29" s="139"/>
    </row>
    <row r="30" spans="1:12" s="43" customFormat="1" ht="13.5">
      <c r="A30" s="192" t="s">
        <v>17</v>
      </c>
      <c r="B30" s="130">
        <v>10.2</v>
      </c>
      <c r="C30" s="130">
        <v>10</v>
      </c>
      <c r="D30" s="130">
        <v>9.2</v>
      </c>
      <c r="E30" s="130">
        <v>10.5</v>
      </c>
      <c r="F30" s="132">
        <v>10</v>
      </c>
      <c r="G30" s="300"/>
      <c r="H30" s="295"/>
      <c r="I30" s="298"/>
      <c r="J30" s="295"/>
      <c r="K30" s="295"/>
      <c r="L30" s="295"/>
    </row>
    <row r="31" spans="1:12" ht="13.5">
      <c r="A31" s="192"/>
      <c r="B31" s="160"/>
      <c r="C31" s="160"/>
      <c r="D31" s="160"/>
      <c r="E31" s="160"/>
      <c r="F31" s="133"/>
      <c r="G31" s="135"/>
      <c r="H31" s="139"/>
      <c r="I31" s="139"/>
      <c r="J31" s="139"/>
      <c r="K31" s="139"/>
      <c r="L31" s="139"/>
    </row>
    <row r="32" spans="1:12" ht="13.5">
      <c r="A32" s="141" t="s">
        <v>18</v>
      </c>
      <c r="B32" s="130">
        <v>1.7</v>
      </c>
      <c r="C32" s="130">
        <v>1.5</v>
      </c>
      <c r="D32" s="130">
        <v>1.5</v>
      </c>
      <c r="E32" s="130">
        <v>2.2</v>
      </c>
      <c r="F32" s="132">
        <v>1.7</v>
      </c>
      <c r="G32" s="135"/>
      <c r="H32" s="295"/>
      <c r="I32" s="298"/>
      <c r="J32" s="295"/>
      <c r="K32" s="295"/>
      <c r="L32" s="295"/>
    </row>
    <row r="33" spans="1:12" ht="13.5">
      <c r="A33" s="141" t="s">
        <v>19</v>
      </c>
      <c r="B33" s="130">
        <v>5.6</v>
      </c>
      <c r="C33" s="130">
        <v>5.7</v>
      </c>
      <c r="D33" s="130">
        <v>5.2</v>
      </c>
      <c r="E33" s="130">
        <v>6.5</v>
      </c>
      <c r="F33" s="132">
        <v>5.8</v>
      </c>
      <c r="G33" s="135"/>
      <c r="H33" s="298"/>
      <c r="I33" s="295"/>
      <c r="J33" s="295"/>
      <c r="K33" s="295"/>
      <c r="L33" s="295"/>
    </row>
    <row r="34" spans="1:12" ht="13.5">
      <c r="A34" s="141" t="s">
        <v>20</v>
      </c>
      <c r="B34" s="130">
        <v>2.9</v>
      </c>
      <c r="C34" s="130">
        <v>2.8</v>
      </c>
      <c r="D34" s="130">
        <v>2.5</v>
      </c>
      <c r="E34" s="130">
        <v>1.8</v>
      </c>
      <c r="F34" s="132">
        <v>2.5</v>
      </c>
      <c r="G34" s="135"/>
      <c r="H34" s="295"/>
      <c r="I34" s="295"/>
      <c r="J34" s="295"/>
      <c r="K34" s="295"/>
      <c r="L34" s="295"/>
    </row>
    <row r="35" spans="1:12" ht="13.5">
      <c r="A35" s="141"/>
      <c r="B35" s="160"/>
      <c r="C35" s="160"/>
      <c r="D35" s="160"/>
      <c r="E35" s="160"/>
      <c r="F35" s="133"/>
      <c r="G35" s="135"/>
      <c r="H35" s="139"/>
      <c r="I35" s="139"/>
      <c r="J35" s="139"/>
      <c r="K35" s="139"/>
      <c r="L35" s="139"/>
    </row>
    <row r="36" spans="1:12" s="43" customFormat="1" ht="13.5">
      <c r="A36" s="192" t="s">
        <v>21</v>
      </c>
      <c r="B36" s="130">
        <v>5.1</v>
      </c>
      <c r="C36" s="130">
        <v>6.6</v>
      </c>
      <c r="D36" s="130">
        <v>7.5</v>
      </c>
      <c r="E36" s="130">
        <v>8.1</v>
      </c>
      <c r="F36" s="132">
        <v>6.8</v>
      </c>
      <c r="G36" s="300"/>
      <c r="H36" s="295"/>
      <c r="I36" s="295"/>
      <c r="J36" s="295"/>
      <c r="K36" s="295"/>
      <c r="L36" s="295"/>
    </row>
    <row r="37" spans="1:12" ht="15.75" customHeight="1">
      <c r="A37" s="192"/>
      <c r="B37" s="160"/>
      <c r="C37" s="160"/>
      <c r="D37" s="160"/>
      <c r="E37" s="160"/>
      <c r="F37" s="133"/>
      <c r="G37" s="135"/>
      <c r="H37" s="139"/>
      <c r="I37" s="139"/>
      <c r="J37" s="139"/>
      <c r="K37" s="139"/>
      <c r="L37" s="139"/>
    </row>
    <row r="38" spans="1:12" ht="13.5">
      <c r="A38" s="141" t="s">
        <v>22</v>
      </c>
      <c r="B38" s="130">
        <v>4</v>
      </c>
      <c r="C38" s="130">
        <v>5.4</v>
      </c>
      <c r="D38" s="130">
        <v>6.4</v>
      </c>
      <c r="E38" s="130">
        <v>6.6</v>
      </c>
      <c r="F38" s="132">
        <v>5.6</v>
      </c>
      <c r="G38" s="135"/>
      <c r="H38" s="295"/>
      <c r="I38" s="295"/>
      <c r="J38" s="295"/>
      <c r="K38" s="295"/>
      <c r="L38" s="295"/>
    </row>
    <row r="39" spans="1:12" ht="13.5">
      <c r="A39" s="141" t="s">
        <v>23</v>
      </c>
      <c r="B39" s="130">
        <v>1.1</v>
      </c>
      <c r="C39" s="130">
        <v>1.2</v>
      </c>
      <c r="D39" s="130">
        <v>1.1</v>
      </c>
      <c r="E39" s="130">
        <v>1.5</v>
      </c>
      <c r="F39" s="132">
        <v>1.2</v>
      </c>
      <c r="G39" s="135"/>
      <c r="H39" s="295"/>
      <c r="I39" s="295"/>
      <c r="J39" s="295"/>
      <c r="K39" s="295"/>
      <c r="L39" s="295"/>
    </row>
    <row r="40" spans="1:12" ht="13.5">
      <c r="A40" s="141"/>
      <c r="B40" s="160"/>
      <c r="C40" s="160"/>
      <c r="D40" s="160"/>
      <c r="E40" s="160"/>
      <c r="F40" s="133"/>
      <c r="G40" s="135"/>
      <c r="H40" s="139"/>
      <c r="I40" s="139"/>
      <c r="J40" s="139"/>
      <c r="K40" s="139"/>
      <c r="L40" s="139"/>
    </row>
    <row r="41" spans="1:12" s="43" customFormat="1" ht="13.5">
      <c r="A41" s="192" t="s">
        <v>24</v>
      </c>
      <c r="B41" s="130">
        <v>7</v>
      </c>
      <c r="C41" s="130">
        <v>7.5</v>
      </c>
      <c r="D41" s="130">
        <v>9.1</v>
      </c>
      <c r="E41" s="130">
        <v>5.6</v>
      </c>
      <c r="F41" s="132">
        <v>7.3</v>
      </c>
      <c r="G41" s="300"/>
      <c r="H41" s="299"/>
      <c r="I41" s="295"/>
      <c r="J41" s="295"/>
      <c r="K41" s="295"/>
      <c r="L41" s="295"/>
    </row>
    <row r="42" spans="1:12" ht="13.5">
      <c r="A42" s="192"/>
      <c r="B42" s="160"/>
      <c r="C42" s="160"/>
      <c r="D42" s="160"/>
      <c r="E42" s="160"/>
      <c r="F42" s="133"/>
      <c r="G42" s="135"/>
      <c r="H42" s="139"/>
      <c r="I42" s="139"/>
      <c r="J42" s="139"/>
      <c r="K42" s="139"/>
      <c r="L42" s="139"/>
    </row>
    <row r="43" spans="1:12" ht="13.5">
      <c r="A43" s="141" t="s">
        <v>25</v>
      </c>
      <c r="B43" s="130">
        <v>2.4</v>
      </c>
      <c r="C43" s="130">
        <v>3.3</v>
      </c>
      <c r="D43" s="130">
        <v>3.7</v>
      </c>
      <c r="E43" s="130">
        <v>2</v>
      </c>
      <c r="F43" s="132">
        <v>2.9</v>
      </c>
      <c r="G43" s="135"/>
      <c r="H43" s="295"/>
      <c r="I43" s="295"/>
      <c r="J43" s="295"/>
      <c r="K43" s="299"/>
      <c r="L43" s="295"/>
    </row>
    <row r="44" spans="1:12" ht="13.5">
      <c r="A44" s="141" t="s">
        <v>26</v>
      </c>
      <c r="B44" s="130">
        <v>3.5</v>
      </c>
      <c r="C44" s="130">
        <v>3.1</v>
      </c>
      <c r="D44" s="130">
        <v>4.1</v>
      </c>
      <c r="E44" s="130">
        <v>2.5</v>
      </c>
      <c r="F44" s="132">
        <v>3.3</v>
      </c>
      <c r="G44" s="135"/>
      <c r="H44" s="295"/>
      <c r="I44" s="295"/>
      <c r="J44" s="298"/>
      <c r="K44" s="295"/>
      <c r="L44" s="295"/>
    </row>
    <row r="45" spans="1:12" ht="13.5">
      <c r="A45" s="141" t="s">
        <v>27</v>
      </c>
      <c r="B45" s="130">
        <v>1.1</v>
      </c>
      <c r="C45" s="130">
        <v>1.1</v>
      </c>
      <c r="D45" s="130">
        <v>1.3</v>
      </c>
      <c r="E45" s="130">
        <v>1.1</v>
      </c>
      <c r="F45" s="132">
        <v>1.1</v>
      </c>
      <c r="G45" s="135"/>
      <c r="H45" s="295"/>
      <c r="I45" s="295"/>
      <c r="J45" s="295"/>
      <c r="K45" s="295"/>
      <c r="L45" s="295"/>
    </row>
    <row r="46" spans="1:12" ht="13.5">
      <c r="A46" s="206"/>
      <c r="B46" s="98"/>
      <c r="C46" s="98"/>
      <c r="D46" s="98"/>
      <c r="E46" s="98"/>
      <c r="F46" s="98"/>
      <c r="G46" s="102"/>
      <c r="H46" s="139"/>
      <c r="I46" s="139"/>
      <c r="J46" s="139"/>
      <c r="K46" s="139"/>
      <c r="L46" s="139"/>
    </row>
    <row r="47" spans="1:12" ht="13.5">
      <c r="A47" s="205"/>
      <c r="B47" s="98"/>
      <c r="C47" s="98"/>
      <c r="D47" s="98"/>
      <c r="E47" s="98"/>
      <c r="F47" s="98"/>
      <c r="G47" s="102"/>
      <c r="H47" s="132"/>
      <c r="I47" s="139"/>
      <c r="J47" s="139"/>
      <c r="K47" s="139"/>
      <c r="L47" s="139"/>
    </row>
    <row r="48" spans="1:8" ht="13.5">
      <c r="A48" s="205"/>
      <c r="B48" s="98"/>
      <c r="C48" s="98"/>
      <c r="D48" s="98"/>
      <c r="E48" s="98"/>
      <c r="F48" s="98"/>
      <c r="G48" s="102"/>
      <c r="H48" s="102"/>
    </row>
    <row r="49" spans="1:8" ht="13.5">
      <c r="A49" s="206"/>
      <c r="B49" s="98"/>
      <c r="C49" s="98"/>
      <c r="D49" s="98"/>
      <c r="E49" s="98"/>
      <c r="F49" s="98"/>
      <c r="G49" s="102"/>
      <c r="H49" s="102"/>
    </row>
    <row r="50" spans="1:8" ht="13.5">
      <c r="A50" s="205"/>
      <c r="B50" s="98"/>
      <c r="C50" s="98"/>
      <c r="D50" s="98"/>
      <c r="E50" s="98"/>
      <c r="F50" s="98"/>
      <c r="G50" s="102"/>
      <c r="H50" s="102"/>
    </row>
    <row r="51" spans="1:8" ht="13.5">
      <c r="A51" s="206"/>
      <c r="B51" s="98"/>
      <c r="C51" s="98"/>
      <c r="D51" s="98"/>
      <c r="E51" s="98"/>
      <c r="F51" s="98"/>
      <c r="G51" s="102"/>
      <c r="H51" s="102"/>
    </row>
    <row r="52" spans="2:8" ht="13.5">
      <c r="B52" s="102"/>
      <c r="C52" s="102"/>
      <c r="D52" s="102"/>
      <c r="E52" s="102"/>
      <c r="F52" s="102"/>
      <c r="G52" s="102"/>
      <c r="H52" s="102"/>
    </row>
    <row r="53" spans="2:8" ht="13.5">
      <c r="B53" s="102"/>
      <c r="C53" s="102"/>
      <c r="D53" s="102"/>
      <c r="E53" s="102"/>
      <c r="F53" s="102"/>
      <c r="G53" s="102"/>
      <c r="H53" s="102"/>
    </row>
    <row r="54" spans="2:8" ht="13.5">
      <c r="B54" s="102"/>
      <c r="C54" s="102"/>
      <c r="D54" s="102"/>
      <c r="E54" s="102"/>
      <c r="F54" s="102"/>
      <c r="G54" s="102"/>
      <c r="H54" s="102"/>
    </row>
    <row r="55" spans="2:8" ht="13.5">
      <c r="B55" s="102"/>
      <c r="C55" s="102"/>
      <c r="D55" s="102"/>
      <c r="E55" s="102"/>
      <c r="F55" s="102"/>
      <c r="G55" s="102"/>
      <c r="H55" s="102"/>
    </row>
    <row r="56" spans="2:8" ht="13.5">
      <c r="B56" s="102"/>
      <c r="C56" s="102"/>
      <c r="D56" s="102"/>
      <c r="E56" s="102"/>
      <c r="F56" s="102"/>
      <c r="G56" s="102"/>
      <c r="H56" s="102"/>
    </row>
    <row r="57" spans="2:8" ht="13.5">
      <c r="B57" s="102"/>
      <c r="C57" s="102"/>
      <c r="D57" s="102"/>
      <c r="E57" s="102"/>
      <c r="F57" s="102"/>
      <c r="G57" s="102"/>
      <c r="H57" s="102"/>
    </row>
    <row r="58" spans="2:8" ht="13.5">
      <c r="B58" s="102"/>
      <c r="C58" s="102"/>
      <c r="D58" s="102"/>
      <c r="E58" s="102"/>
      <c r="F58" s="102"/>
      <c r="G58" s="102"/>
      <c r="H58" s="102"/>
    </row>
    <row r="59" spans="2:8" ht="13.5">
      <c r="B59" s="102"/>
      <c r="C59" s="102"/>
      <c r="D59" s="102"/>
      <c r="E59" s="102"/>
      <c r="F59" s="102"/>
      <c r="G59" s="102"/>
      <c r="H59" s="102"/>
    </row>
    <row r="60" spans="2:8" ht="13.5">
      <c r="B60" s="102"/>
      <c r="C60" s="102"/>
      <c r="D60" s="102"/>
      <c r="E60" s="102"/>
      <c r="F60" s="102"/>
      <c r="G60" s="102"/>
      <c r="H60" s="102"/>
    </row>
    <row r="61" spans="2:8" ht="13.5">
      <c r="B61" s="102"/>
      <c r="C61" s="102"/>
      <c r="D61" s="102"/>
      <c r="E61" s="102"/>
      <c r="F61" s="102"/>
      <c r="G61" s="102"/>
      <c r="H61" s="102"/>
    </row>
    <row r="62" spans="2:8" ht="13.5">
      <c r="B62" s="102"/>
      <c r="C62" s="102"/>
      <c r="D62" s="102"/>
      <c r="E62" s="102"/>
      <c r="F62" s="102"/>
      <c r="G62" s="102"/>
      <c r="H62" s="102"/>
    </row>
    <row r="63" spans="2:8" ht="13.5">
      <c r="B63" s="102"/>
      <c r="C63" s="102"/>
      <c r="D63" s="102"/>
      <c r="E63" s="102"/>
      <c r="F63" s="102"/>
      <c r="G63" s="102"/>
      <c r="H63" s="102"/>
    </row>
  </sheetData>
  <sheetProtection/>
  <mergeCells count="6">
    <mergeCell ref="B8:F8"/>
    <mergeCell ref="B4:E4"/>
    <mergeCell ref="B6:B7"/>
    <mergeCell ref="C6:C7"/>
    <mergeCell ref="D6:D7"/>
    <mergeCell ref="E6:E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95" r:id="rId1"/>
  <headerFooter scaleWithDoc="0">
    <oddFooter>&amp;C43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"/>
    </sheetView>
  </sheetViews>
  <sheetFormatPr defaultColWidth="9.140625" defaultRowHeight="12.75"/>
  <cols>
    <col min="1" max="1" width="39.7109375" style="46" customWidth="1"/>
    <col min="2" max="2" width="9.8515625" style="46" customWidth="1"/>
    <col min="3" max="3" width="9.140625" style="46" customWidth="1"/>
    <col min="4" max="4" width="8.7109375" style="46" customWidth="1"/>
    <col min="5" max="5" width="9.421875" style="46" customWidth="1"/>
    <col min="6" max="6" width="11.57421875" style="46" customWidth="1"/>
    <col min="7" max="16384" width="9.140625" style="46" customWidth="1"/>
  </cols>
  <sheetData>
    <row r="1" ht="13.5">
      <c r="A1" s="43" t="s">
        <v>72</v>
      </c>
    </row>
    <row r="2" ht="13.5">
      <c r="A2" s="43" t="s">
        <v>197</v>
      </c>
    </row>
    <row r="3" ht="15.75" customHeight="1">
      <c r="A3" s="45" t="s">
        <v>198</v>
      </c>
    </row>
    <row r="4" ht="8.25" customHeight="1"/>
    <row r="5" spans="1:9" ht="19.5" customHeight="1">
      <c r="A5" s="47"/>
      <c r="B5" s="424" t="s">
        <v>62</v>
      </c>
      <c r="C5" s="428"/>
      <c r="D5" s="428"/>
      <c r="E5" s="425"/>
      <c r="F5" s="73" t="s">
        <v>38</v>
      </c>
      <c r="I5" s="43"/>
    </row>
    <row r="6" spans="1:6" ht="13.5">
      <c r="A6" s="75" t="s">
        <v>1</v>
      </c>
      <c r="B6" s="65"/>
      <c r="C6" s="292" t="s">
        <v>63</v>
      </c>
      <c r="D6" s="293"/>
      <c r="E6" s="294"/>
      <c r="F6" s="52" t="s">
        <v>28</v>
      </c>
    </row>
    <row r="7" spans="1:6" ht="13.5">
      <c r="A7" s="87" t="s">
        <v>29</v>
      </c>
      <c r="B7" s="432" t="s">
        <v>34</v>
      </c>
      <c r="C7" s="432" t="s">
        <v>35</v>
      </c>
      <c r="D7" s="432" t="s">
        <v>36</v>
      </c>
      <c r="E7" s="432" t="s">
        <v>37</v>
      </c>
      <c r="F7" s="55" t="s">
        <v>65</v>
      </c>
    </row>
    <row r="8" spans="2:6" ht="13.5">
      <c r="B8" s="434"/>
      <c r="C8" s="434"/>
      <c r="D8" s="434"/>
      <c r="E8" s="434"/>
      <c r="F8" s="77" t="s">
        <v>66</v>
      </c>
    </row>
    <row r="9" spans="1:6" ht="14.25">
      <c r="A9" s="101"/>
      <c r="B9" s="430" t="s">
        <v>265</v>
      </c>
      <c r="C9" s="436"/>
      <c r="D9" s="436"/>
      <c r="E9" s="436"/>
      <c r="F9" s="436"/>
    </row>
    <row r="10" spans="1:6" ht="12.75" customHeight="1">
      <c r="A10" s="264"/>
      <c r="B10" s="73"/>
      <c r="C10" s="48"/>
      <c r="D10" s="74"/>
      <c r="E10" s="48"/>
      <c r="F10" s="301"/>
    </row>
    <row r="11" spans="1:6" ht="13.5">
      <c r="A11" s="105" t="s">
        <v>32</v>
      </c>
      <c r="B11" s="302">
        <v>0.48</v>
      </c>
      <c r="C11" s="303">
        <v>0.51</v>
      </c>
      <c r="D11" s="302">
        <v>0.53</v>
      </c>
      <c r="E11" s="303">
        <v>0.48</v>
      </c>
      <c r="F11" s="302">
        <v>0.5</v>
      </c>
    </row>
    <row r="12" spans="1:6" ht="13.5">
      <c r="A12" s="119" t="s">
        <v>69</v>
      </c>
      <c r="B12" s="304"/>
      <c r="C12" s="305"/>
      <c r="D12" s="306"/>
      <c r="E12" s="307"/>
      <c r="F12" s="285"/>
    </row>
    <row r="13" spans="1:6" ht="13.5">
      <c r="A13" s="54"/>
      <c r="B13" s="304"/>
      <c r="C13" s="305"/>
      <c r="D13" s="306"/>
      <c r="E13" s="307"/>
      <c r="F13" s="285"/>
    </row>
    <row r="14" spans="1:6" s="43" customFormat="1" ht="13.5">
      <c r="A14" s="105" t="s">
        <v>6</v>
      </c>
      <c r="B14" s="308">
        <v>0.56</v>
      </c>
      <c r="C14" s="282">
        <v>0.57</v>
      </c>
      <c r="D14" s="308">
        <v>0.66</v>
      </c>
      <c r="E14" s="282">
        <v>0.54</v>
      </c>
      <c r="F14" s="308">
        <v>0.58</v>
      </c>
    </row>
    <row r="15" spans="1:6" ht="13.5">
      <c r="A15" s="105"/>
      <c r="B15" s="304"/>
      <c r="C15" s="305"/>
      <c r="D15" s="285"/>
      <c r="E15" s="282"/>
      <c r="F15" s="285"/>
    </row>
    <row r="16" spans="1:6" ht="13.5">
      <c r="A16" s="54" t="s">
        <v>8</v>
      </c>
      <c r="B16" s="308">
        <v>0.46</v>
      </c>
      <c r="C16" s="282">
        <v>0.47</v>
      </c>
      <c r="D16" s="308">
        <v>0.53</v>
      </c>
      <c r="E16" s="282">
        <v>0.4</v>
      </c>
      <c r="F16" s="308">
        <v>0.47</v>
      </c>
    </row>
    <row r="17" spans="1:6" ht="13.5">
      <c r="A17" s="54" t="s">
        <v>9</v>
      </c>
      <c r="B17" s="308">
        <v>0.58</v>
      </c>
      <c r="C17" s="282">
        <v>0.6</v>
      </c>
      <c r="D17" s="308">
        <v>0.7</v>
      </c>
      <c r="E17" s="282">
        <v>0.58</v>
      </c>
      <c r="F17" s="308">
        <v>0.61</v>
      </c>
    </row>
    <row r="18" spans="1:6" ht="13.5">
      <c r="A18" s="54"/>
      <c r="B18" s="304"/>
      <c r="C18" s="305"/>
      <c r="D18" s="285"/>
      <c r="E18" s="282"/>
      <c r="F18" s="285"/>
    </row>
    <row r="19" spans="1:6" s="43" customFormat="1" ht="13.5">
      <c r="A19" s="105" t="s">
        <v>7</v>
      </c>
      <c r="B19" s="308">
        <v>0.45</v>
      </c>
      <c r="C19" s="282">
        <v>0.47</v>
      </c>
      <c r="D19" s="308">
        <v>0.46</v>
      </c>
      <c r="E19" s="282">
        <v>0.45</v>
      </c>
      <c r="F19" s="308">
        <v>0.46</v>
      </c>
    </row>
    <row r="20" spans="1:6" ht="13.5">
      <c r="A20" s="105"/>
      <c r="B20" s="304"/>
      <c r="C20" s="305"/>
      <c r="D20" s="285"/>
      <c r="E20" s="282"/>
      <c r="F20" s="285"/>
    </row>
    <row r="21" spans="1:6" ht="13.5">
      <c r="A21" s="54" t="s">
        <v>10</v>
      </c>
      <c r="B21" s="308">
        <v>0.46</v>
      </c>
      <c r="C21" s="282">
        <v>0.48</v>
      </c>
      <c r="D21" s="308">
        <v>0.44</v>
      </c>
      <c r="E21" s="282">
        <v>0.53</v>
      </c>
      <c r="F21" s="308">
        <v>0.48</v>
      </c>
    </row>
    <row r="22" spans="1:6" ht="13.5">
      <c r="A22" s="54" t="s">
        <v>11</v>
      </c>
      <c r="B22" s="308">
        <v>0.45</v>
      </c>
      <c r="C22" s="282">
        <v>0.47</v>
      </c>
      <c r="D22" s="308">
        <v>0.47</v>
      </c>
      <c r="E22" s="282">
        <v>0.39</v>
      </c>
      <c r="F22" s="308">
        <v>0.45</v>
      </c>
    </row>
    <row r="23" spans="1:6" ht="13.5">
      <c r="A23" s="54"/>
      <c r="B23" s="304"/>
      <c r="C23" s="305"/>
      <c r="D23" s="285"/>
      <c r="E23" s="282"/>
      <c r="F23" s="285"/>
    </row>
    <row r="24" spans="1:6" s="43" customFormat="1" ht="13.5">
      <c r="A24" s="105" t="s">
        <v>12</v>
      </c>
      <c r="B24" s="308">
        <v>0.33</v>
      </c>
      <c r="C24" s="282">
        <v>0.32</v>
      </c>
      <c r="D24" s="308">
        <v>0.27</v>
      </c>
      <c r="E24" s="282">
        <v>0.25</v>
      </c>
      <c r="F24" s="308">
        <v>0.29</v>
      </c>
    </row>
    <row r="25" spans="1:6" ht="13.5">
      <c r="A25" s="105"/>
      <c r="B25" s="304"/>
      <c r="C25" s="305"/>
      <c r="D25" s="285"/>
      <c r="E25" s="282"/>
      <c r="F25" s="285"/>
    </row>
    <row r="26" spans="1:6" ht="13.5">
      <c r="A26" s="141" t="s">
        <v>13</v>
      </c>
      <c r="B26" s="308">
        <v>0.32</v>
      </c>
      <c r="C26" s="282">
        <v>0.33</v>
      </c>
      <c r="D26" s="308">
        <v>0.29</v>
      </c>
      <c r="E26" s="282">
        <v>0.31</v>
      </c>
      <c r="F26" s="308">
        <v>0.31</v>
      </c>
    </row>
    <row r="27" spans="1:6" ht="13.5">
      <c r="A27" s="141" t="s">
        <v>14</v>
      </c>
      <c r="B27" s="308">
        <v>0.28</v>
      </c>
      <c r="C27" s="282">
        <v>0.35</v>
      </c>
      <c r="D27" s="308">
        <v>0.24</v>
      </c>
      <c r="E27" s="282">
        <v>0.16</v>
      </c>
      <c r="F27" s="308">
        <v>0.26</v>
      </c>
    </row>
    <row r="28" spans="1:6" ht="13.5">
      <c r="A28" s="141" t="s">
        <v>15</v>
      </c>
      <c r="B28" s="308">
        <v>0.51</v>
      </c>
      <c r="C28" s="282">
        <v>0.29</v>
      </c>
      <c r="D28" s="308">
        <v>0.34</v>
      </c>
      <c r="E28" s="282">
        <v>0.28</v>
      </c>
      <c r="F28" s="308">
        <v>0.36</v>
      </c>
    </row>
    <row r="29" spans="1:6" ht="13.5">
      <c r="A29" s="141" t="s">
        <v>16</v>
      </c>
      <c r="B29" s="308">
        <v>0.29</v>
      </c>
      <c r="C29" s="282">
        <v>0.24</v>
      </c>
      <c r="D29" s="308">
        <v>0.25</v>
      </c>
      <c r="E29" s="282">
        <v>0.27</v>
      </c>
      <c r="F29" s="308">
        <v>0.26</v>
      </c>
    </row>
    <row r="30" spans="1:6" ht="13.5">
      <c r="A30" s="141"/>
      <c r="B30" s="304"/>
      <c r="C30" s="305"/>
      <c r="D30" s="285"/>
      <c r="E30" s="282"/>
      <c r="F30" s="285"/>
    </row>
    <row r="31" spans="1:6" s="43" customFormat="1" ht="13.5">
      <c r="A31" s="192" t="s">
        <v>17</v>
      </c>
      <c r="B31" s="308">
        <v>0.55</v>
      </c>
      <c r="C31" s="282">
        <v>0.53</v>
      </c>
      <c r="D31" s="308">
        <v>0.49</v>
      </c>
      <c r="E31" s="282">
        <v>0.57</v>
      </c>
      <c r="F31" s="308">
        <v>0.54</v>
      </c>
    </row>
    <row r="32" spans="1:6" ht="13.5">
      <c r="A32" s="192"/>
      <c r="B32" s="304"/>
      <c r="C32" s="305"/>
      <c r="D32" s="285"/>
      <c r="E32" s="282"/>
      <c r="F32" s="285"/>
    </row>
    <row r="33" spans="1:6" ht="13.5">
      <c r="A33" s="141" t="s">
        <v>18</v>
      </c>
      <c r="B33" s="308">
        <v>0.65</v>
      </c>
      <c r="C33" s="282">
        <v>0.58</v>
      </c>
      <c r="D33" s="308">
        <v>0.63</v>
      </c>
      <c r="E33" s="282">
        <v>0.91</v>
      </c>
      <c r="F33" s="308">
        <v>0.69</v>
      </c>
    </row>
    <row r="34" spans="1:6" ht="13.5">
      <c r="A34" s="141" t="s">
        <v>19</v>
      </c>
      <c r="B34" s="308">
        <v>0.48</v>
      </c>
      <c r="C34" s="282">
        <v>0.47</v>
      </c>
      <c r="D34" s="308">
        <v>0.42</v>
      </c>
      <c r="E34" s="282">
        <v>0.54</v>
      </c>
      <c r="F34" s="308">
        <v>0.48</v>
      </c>
    </row>
    <row r="35" spans="1:6" ht="13.5">
      <c r="A35" s="141" t="s">
        <v>20</v>
      </c>
      <c r="B35" s="308">
        <v>0.71</v>
      </c>
      <c r="C35" s="282">
        <v>0.69</v>
      </c>
      <c r="D35" s="308">
        <v>0.61</v>
      </c>
      <c r="E35" s="282">
        <v>0.45</v>
      </c>
      <c r="F35" s="308">
        <v>0.62</v>
      </c>
    </row>
    <row r="36" spans="1:6" ht="13.5">
      <c r="A36" s="141"/>
      <c r="B36" s="304"/>
      <c r="C36" s="305"/>
      <c r="D36" s="285"/>
      <c r="E36" s="282"/>
      <c r="F36" s="285"/>
    </row>
    <row r="37" spans="1:6" s="43" customFormat="1" ht="13.5">
      <c r="A37" s="192" t="s">
        <v>21</v>
      </c>
      <c r="B37" s="308">
        <v>0.44</v>
      </c>
      <c r="C37" s="282">
        <v>0.59</v>
      </c>
      <c r="D37" s="308">
        <v>0.65</v>
      </c>
      <c r="E37" s="282">
        <v>0.71</v>
      </c>
      <c r="F37" s="308">
        <v>0.6</v>
      </c>
    </row>
    <row r="38" spans="1:6" ht="13.5">
      <c r="A38" s="192"/>
      <c r="B38" s="304"/>
      <c r="C38" s="305"/>
      <c r="D38" s="285"/>
      <c r="E38" s="282"/>
      <c r="F38" s="285"/>
    </row>
    <row r="39" spans="1:6" ht="13.5">
      <c r="A39" s="141" t="s">
        <v>22</v>
      </c>
      <c r="B39" s="308">
        <v>0.44</v>
      </c>
      <c r="C39" s="282">
        <v>0.6</v>
      </c>
      <c r="D39" s="308">
        <v>0.69</v>
      </c>
      <c r="E39" s="282">
        <v>0.73</v>
      </c>
      <c r="F39" s="308">
        <v>0.62</v>
      </c>
    </row>
    <row r="40" spans="1:6" ht="13.5">
      <c r="A40" s="141" t="s">
        <v>23</v>
      </c>
      <c r="B40" s="308">
        <v>0.44</v>
      </c>
      <c r="C40" s="282">
        <v>0.53</v>
      </c>
      <c r="D40" s="308">
        <v>0.48</v>
      </c>
      <c r="E40" s="282">
        <v>0.61</v>
      </c>
      <c r="F40" s="308">
        <v>0.51</v>
      </c>
    </row>
    <row r="41" spans="1:6" ht="13.5">
      <c r="A41" s="141"/>
      <c r="B41" s="304"/>
      <c r="C41" s="305"/>
      <c r="D41" s="285"/>
      <c r="E41" s="282"/>
      <c r="F41" s="285"/>
    </row>
    <row r="42" spans="1:6" s="43" customFormat="1" ht="13.5">
      <c r="A42" s="192" t="s">
        <v>24</v>
      </c>
      <c r="B42" s="308">
        <v>0.49</v>
      </c>
      <c r="C42" s="282">
        <v>0.52</v>
      </c>
      <c r="D42" s="308">
        <v>0.62</v>
      </c>
      <c r="E42" s="282">
        <v>0.38</v>
      </c>
      <c r="F42" s="308">
        <v>0.5</v>
      </c>
    </row>
    <row r="43" spans="1:6" ht="13.5">
      <c r="A43" s="192"/>
      <c r="B43" s="304"/>
      <c r="C43" s="305"/>
      <c r="D43" s="285"/>
      <c r="E43" s="282"/>
      <c r="F43" s="285"/>
    </row>
    <row r="44" spans="1:6" ht="13.5">
      <c r="A44" s="141" t="s">
        <v>25</v>
      </c>
      <c r="B44" s="308">
        <v>0.49</v>
      </c>
      <c r="C44" s="282">
        <v>0.64</v>
      </c>
      <c r="D44" s="308">
        <v>0.68</v>
      </c>
      <c r="E44" s="282">
        <v>0.36</v>
      </c>
      <c r="F44" s="308">
        <v>0.54</v>
      </c>
    </row>
    <row r="45" spans="1:6" ht="13.5">
      <c r="A45" s="141" t="s">
        <v>26</v>
      </c>
      <c r="B45" s="308">
        <v>0.56</v>
      </c>
      <c r="C45" s="282">
        <v>0.5</v>
      </c>
      <c r="D45" s="308">
        <v>0.65</v>
      </c>
      <c r="E45" s="282">
        <v>0.39</v>
      </c>
      <c r="F45" s="308">
        <v>0.53</v>
      </c>
    </row>
    <row r="46" spans="1:6" ht="13.5">
      <c r="A46" s="141" t="s">
        <v>27</v>
      </c>
      <c r="B46" s="308">
        <v>0.36</v>
      </c>
      <c r="C46" s="282">
        <v>0.36</v>
      </c>
      <c r="D46" s="308">
        <v>0.44</v>
      </c>
      <c r="E46" s="282">
        <v>0.39</v>
      </c>
      <c r="F46" s="308">
        <v>0.39</v>
      </c>
    </row>
    <row r="47" spans="1:6" ht="13.5">
      <c r="A47" s="206"/>
      <c r="B47" s="65"/>
      <c r="C47" s="65"/>
      <c r="D47" s="65"/>
      <c r="E47" s="65"/>
      <c r="F47" s="65"/>
    </row>
    <row r="48" spans="1:6" ht="13.5">
      <c r="A48" s="205"/>
      <c r="B48" s="65"/>
      <c r="C48" s="65"/>
      <c r="D48" s="65"/>
      <c r="E48" s="65"/>
      <c r="F48" s="65"/>
    </row>
    <row r="49" spans="1:6" ht="13.5">
      <c r="A49" s="205"/>
      <c r="B49" s="65"/>
      <c r="C49" s="65"/>
      <c r="D49" s="65"/>
      <c r="E49" s="65"/>
      <c r="F49" s="65"/>
    </row>
    <row r="50" spans="1:6" ht="13.5">
      <c r="A50" s="206"/>
      <c r="B50" s="65"/>
      <c r="C50" s="65"/>
      <c r="D50" s="65"/>
      <c r="E50" s="65"/>
      <c r="F50" s="65"/>
    </row>
    <row r="51" spans="1:6" ht="13.5">
      <c r="A51" s="205"/>
      <c r="B51" s="65"/>
      <c r="C51" s="65"/>
      <c r="D51" s="65"/>
      <c r="E51" s="65"/>
      <c r="F51" s="65"/>
    </row>
    <row r="52" spans="1:6" ht="13.5">
      <c r="A52" s="206"/>
      <c r="B52" s="65"/>
      <c r="C52" s="65"/>
      <c r="D52" s="65"/>
      <c r="E52" s="65"/>
      <c r="F52" s="65"/>
    </row>
  </sheetData>
  <sheetProtection/>
  <mergeCells count="6">
    <mergeCell ref="B5:E5"/>
    <mergeCell ref="B9:F9"/>
    <mergeCell ref="B7:B8"/>
    <mergeCell ref="C7:C8"/>
    <mergeCell ref="D7:D8"/>
    <mergeCell ref="E7:E8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portrait" paperSize="9" scale="95" r:id="rId1"/>
  <headerFooter scaleWithDoc="0">
    <oddFooter>&amp;C44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A1" sqref="A1"/>
    </sheetView>
  </sheetViews>
  <sheetFormatPr defaultColWidth="9.140625" defaultRowHeight="12.75"/>
  <cols>
    <col min="1" max="1" width="40.421875" style="46" customWidth="1"/>
    <col min="2" max="2" width="10.00390625" style="46" customWidth="1"/>
    <col min="3" max="3" width="9.57421875" style="46" customWidth="1"/>
    <col min="4" max="4" width="9.421875" style="46" customWidth="1"/>
    <col min="5" max="5" width="9.140625" style="46" customWidth="1"/>
    <col min="6" max="6" width="11.8515625" style="46" customWidth="1"/>
    <col min="7" max="16384" width="9.140625" style="46" customWidth="1"/>
  </cols>
  <sheetData>
    <row r="1" ht="13.5">
      <c r="A1" s="43" t="s">
        <v>303</v>
      </c>
    </row>
    <row r="2" ht="13.5">
      <c r="A2" s="45" t="s">
        <v>199</v>
      </c>
    </row>
    <row r="3" ht="8.25" customHeight="1"/>
    <row r="4" spans="1:6" ht="23.25" customHeight="1">
      <c r="A4" s="47"/>
      <c r="B4" s="424" t="s">
        <v>76</v>
      </c>
      <c r="C4" s="428"/>
      <c r="D4" s="428"/>
      <c r="E4" s="425"/>
      <c r="F4" s="479" t="s">
        <v>67</v>
      </c>
    </row>
    <row r="5" spans="1:6" ht="21.75" customHeight="1">
      <c r="A5" s="75" t="s">
        <v>1</v>
      </c>
      <c r="B5" s="426" t="s">
        <v>75</v>
      </c>
      <c r="C5" s="429"/>
      <c r="D5" s="429"/>
      <c r="E5" s="427"/>
      <c r="F5" s="480"/>
    </row>
    <row r="6" spans="1:6" ht="13.5">
      <c r="A6" s="78" t="s">
        <v>29</v>
      </c>
      <c r="B6" s="432" t="s">
        <v>34</v>
      </c>
      <c r="C6" s="432" t="s">
        <v>35</v>
      </c>
      <c r="D6" s="432" t="s">
        <v>36</v>
      </c>
      <c r="E6" s="432" t="s">
        <v>37</v>
      </c>
      <c r="F6" s="480"/>
    </row>
    <row r="7" spans="2:6" ht="13.5">
      <c r="B7" s="434"/>
      <c r="C7" s="434"/>
      <c r="D7" s="434"/>
      <c r="E7" s="434"/>
      <c r="F7" s="481"/>
    </row>
    <row r="8" spans="1:6" ht="13.5">
      <c r="A8" s="101"/>
      <c r="B8" s="430" t="s">
        <v>266</v>
      </c>
      <c r="C8" s="435"/>
      <c r="D8" s="435"/>
      <c r="E8" s="435"/>
      <c r="F8" s="435"/>
    </row>
    <row r="9" spans="1:6" ht="13.5">
      <c r="A9" s="47"/>
      <c r="B9" s="58"/>
      <c r="C9" s="54"/>
      <c r="D9" s="88"/>
      <c r="E9" s="88"/>
      <c r="F9" s="57"/>
    </row>
    <row r="10" spans="1:12" ht="13.5">
      <c r="A10" s="105" t="s">
        <v>32</v>
      </c>
      <c r="B10" s="127">
        <v>179.142</v>
      </c>
      <c r="C10" s="127">
        <v>144.307</v>
      </c>
      <c r="D10" s="126">
        <v>137.363</v>
      </c>
      <c r="E10" s="127">
        <v>154.033</v>
      </c>
      <c r="F10" s="126">
        <v>614.845</v>
      </c>
      <c r="G10" s="102"/>
      <c r="H10" s="295"/>
      <c r="I10" s="298"/>
      <c r="J10" s="295"/>
      <c r="K10" s="295"/>
      <c r="L10" s="295"/>
    </row>
    <row r="11" spans="1:12" ht="13.5">
      <c r="A11" s="119" t="s">
        <v>69</v>
      </c>
      <c r="B11" s="160"/>
      <c r="C11" s="160"/>
      <c r="D11" s="133"/>
      <c r="E11" s="160"/>
      <c r="F11" s="133"/>
      <c r="G11" s="102"/>
      <c r="H11" s="139"/>
      <c r="I11" s="139"/>
      <c r="J11" s="139"/>
      <c r="K11" s="139"/>
      <c r="L11" s="139"/>
    </row>
    <row r="12" spans="1:12" ht="13.5">
      <c r="A12" s="119"/>
      <c r="B12" s="160"/>
      <c r="C12" s="160"/>
      <c r="D12" s="133"/>
      <c r="E12" s="160"/>
      <c r="F12" s="133"/>
      <c r="G12" s="102"/>
      <c r="H12" s="139"/>
      <c r="I12" s="139"/>
      <c r="J12" s="139"/>
      <c r="K12" s="139"/>
      <c r="L12" s="139"/>
    </row>
    <row r="13" spans="1:12" ht="13.5">
      <c r="A13" s="105" t="s">
        <v>6</v>
      </c>
      <c r="B13" s="130">
        <v>50.544</v>
      </c>
      <c r="C13" s="130">
        <v>37.429</v>
      </c>
      <c r="D13" s="132">
        <v>41.127</v>
      </c>
      <c r="E13" s="130">
        <v>71.652</v>
      </c>
      <c r="F13" s="132">
        <v>200.752</v>
      </c>
      <c r="G13" s="102"/>
      <c r="H13" s="295"/>
      <c r="I13" s="295"/>
      <c r="J13" s="295"/>
      <c r="K13" s="295"/>
      <c r="L13" s="299"/>
    </row>
    <row r="14" spans="1:12" ht="13.5">
      <c r="A14" s="105"/>
      <c r="B14" s="160"/>
      <c r="C14" s="160"/>
      <c r="D14" s="133"/>
      <c r="E14" s="160"/>
      <c r="F14" s="133"/>
      <c r="G14" s="102"/>
      <c r="H14" s="143"/>
      <c r="I14" s="139"/>
      <c r="J14" s="139"/>
      <c r="K14" s="139"/>
      <c r="L14" s="139"/>
    </row>
    <row r="15" spans="1:12" ht="13.5">
      <c r="A15" s="54" t="s">
        <v>8</v>
      </c>
      <c r="B15" s="130">
        <v>10.538</v>
      </c>
      <c r="C15" s="130">
        <v>7.726</v>
      </c>
      <c r="D15" s="132">
        <v>17.308</v>
      </c>
      <c r="E15" s="130">
        <v>2.163</v>
      </c>
      <c r="F15" s="132">
        <v>37.8</v>
      </c>
      <c r="G15" s="102"/>
      <c r="H15" s="295"/>
      <c r="I15" s="295"/>
      <c r="J15" s="299"/>
      <c r="K15" s="299"/>
      <c r="L15" s="299"/>
    </row>
    <row r="16" spans="1:12" ht="13.5">
      <c r="A16" s="54" t="s">
        <v>9</v>
      </c>
      <c r="B16" s="130">
        <v>40.006</v>
      </c>
      <c r="C16" s="130">
        <v>29.703</v>
      </c>
      <c r="D16" s="132">
        <v>23.819</v>
      </c>
      <c r="E16" s="130">
        <v>69.489</v>
      </c>
      <c r="F16" s="132">
        <v>163.017</v>
      </c>
      <c r="G16" s="102"/>
      <c r="H16" s="295"/>
      <c r="I16" s="295"/>
      <c r="J16" s="295"/>
      <c r="K16" s="295"/>
      <c r="L16" s="295"/>
    </row>
    <row r="17" spans="1:12" ht="13.5">
      <c r="A17" s="54"/>
      <c r="B17" s="160"/>
      <c r="C17" s="160"/>
      <c r="D17" s="133"/>
      <c r="E17" s="160"/>
      <c r="F17" s="133"/>
      <c r="G17" s="102"/>
      <c r="H17" s="139"/>
      <c r="I17" s="139"/>
      <c r="J17" s="139"/>
      <c r="K17" s="143"/>
      <c r="L17" s="139"/>
    </row>
    <row r="18" spans="1:12" ht="13.5">
      <c r="A18" s="105" t="s">
        <v>7</v>
      </c>
      <c r="B18" s="130">
        <v>37.503</v>
      </c>
      <c r="C18" s="130">
        <v>28.091</v>
      </c>
      <c r="D18" s="132">
        <v>24.205</v>
      </c>
      <c r="E18" s="130">
        <v>20.829</v>
      </c>
      <c r="F18" s="132">
        <v>110.628</v>
      </c>
      <c r="G18" s="102"/>
      <c r="H18" s="295"/>
      <c r="I18" s="295"/>
      <c r="J18" s="295"/>
      <c r="K18" s="295"/>
      <c r="L18" s="295"/>
    </row>
    <row r="19" spans="1:12" ht="13.5">
      <c r="A19" s="105"/>
      <c r="B19" s="160"/>
      <c r="C19" s="160"/>
      <c r="D19" s="133"/>
      <c r="E19" s="160"/>
      <c r="F19" s="133"/>
      <c r="G19" s="102"/>
      <c r="H19" s="139"/>
      <c r="I19" s="139"/>
      <c r="J19" s="139"/>
      <c r="K19" s="139"/>
      <c r="L19" s="139"/>
    </row>
    <row r="20" spans="1:12" ht="13.5">
      <c r="A20" s="54" t="s">
        <v>10</v>
      </c>
      <c r="B20" s="130">
        <v>17.314</v>
      </c>
      <c r="C20" s="130">
        <v>12.3</v>
      </c>
      <c r="D20" s="132">
        <v>10.774</v>
      </c>
      <c r="E20" s="130">
        <v>8.486</v>
      </c>
      <c r="F20" s="132">
        <v>48.874</v>
      </c>
      <c r="G20" s="102"/>
      <c r="H20" s="295"/>
      <c r="I20" s="295"/>
      <c r="J20" s="295"/>
      <c r="K20" s="295"/>
      <c r="L20" s="295"/>
    </row>
    <row r="21" spans="1:12" ht="13.5">
      <c r="A21" s="54" t="s">
        <v>11</v>
      </c>
      <c r="B21" s="130">
        <v>20.189</v>
      </c>
      <c r="C21" s="130">
        <v>15.791</v>
      </c>
      <c r="D21" s="132">
        <v>13.431</v>
      </c>
      <c r="E21" s="130">
        <v>12.343</v>
      </c>
      <c r="F21" s="132">
        <v>61.7</v>
      </c>
      <c r="G21" s="102"/>
      <c r="H21" s="295"/>
      <c r="I21" s="295"/>
      <c r="J21" s="295"/>
      <c r="K21" s="295"/>
      <c r="L21" s="295"/>
    </row>
    <row r="22" spans="1:12" ht="13.5">
      <c r="A22" s="54"/>
      <c r="B22" s="160"/>
      <c r="C22" s="160"/>
      <c r="D22" s="133"/>
      <c r="E22" s="160"/>
      <c r="F22" s="133"/>
      <c r="G22" s="102"/>
      <c r="H22" s="139"/>
      <c r="I22" s="139"/>
      <c r="J22" s="139"/>
      <c r="K22" s="139"/>
      <c r="L22" s="139"/>
    </row>
    <row r="23" spans="1:12" ht="13.5">
      <c r="A23" s="105" t="s">
        <v>12</v>
      </c>
      <c r="B23" s="130">
        <v>16.921</v>
      </c>
      <c r="C23" s="130">
        <v>17.453</v>
      </c>
      <c r="D23" s="132">
        <v>15.261</v>
      </c>
      <c r="E23" s="130">
        <v>13.809</v>
      </c>
      <c r="F23" s="132">
        <v>63.444</v>
      </c>
      <c r="G23" s="102"/>
      <c r="H23" s="295"/>
      <c r="I23" s="295"/>
      <c r="J23" s="295"/>
      <c r="K23" s="295"/>
      <c r="L23" s="295"/>
    </row>
    <row r="24" spans="1:12" ht="13.5">
      <c r="A24" s="105"/>
      <c r="B24" s="160"/>
      <c r="C24" s="309"/>
      <c r="D24" s="310"/>
      <c r="E24" s="160"/>
      <c r="F24" s="310"/>
      <c r="G24" s="102"/>
      <c r="H24" s="143"/>
      <c r="I24" s="139"/>
      <c r="J24" s="139"/>
      <c r="K24" s="139"/>
      <c r="L24" s="139"/>
    </row>
    <row r="25" spans="1:12" ht="13.5">
      <c r="A25" s="141" t="s">
        <v>13</v>
      </c>
      <c r="B25" s="130">
        <v>4.52</v>
      </c>
      <c r="C25" s="130">
        <v>6.397</v>
      </c>
      <c r="D25" s="132">
        <v>5.097</v>
      </c>
      <c r="E25" s="130">
        <v>3.677</v>
      </c>
      <c r="F25" s="132">
        <v>19.691</v>
      </c>
      <c r="G25" s="102"/>
      <c r="H25" s="295"/>
      <c r="I25" s="299"/>
      <c r="J25" s="295"/>
      <c r="K25" s="295"/>
      <c r="L25" s="295"/>
    </row>
    <row r="26" spans="1:12" ht="13.5">
      <c r="A26" s="141" t="s">
        <v>14</v>
      </c>
      <c r="B26" s="130">
        <v>5.371</v>
      </c>
      <c r="C26" s="130">
        <v>4.406</v>
      </c>
      <c r="D26" s="132">
        <v>4.95</v>
      </c>
      <c r="E26" s="130">
        <v>5.478</v>
      </c>
      <c r="F26" s="132">
        <v>20.203</v>
      </c>
      <c r="G26" s="102"/>
      <c r="H26" s="295"/>
      <c r="I26" s="298"/>
      <c r="J26" s="295"/>
      <c r="K26" s="295"/>
      <c r="L26" s="295"/>
    </row>
    <row r="27" spans="1:12" ht="13.5">
      <c r="A27" s="141" t="s">
        <v>15</v>
      </c>
      <c r="B27" s="130">
        <v>2.742</v>
      </c>
      <c r="C27" s="130">
        <v>1.918</v>
      </c>
      <c r="D27" s="132">
        <v>1.945</v>
      </c>
      <c r="E27" s="130">
        <v>0.846</v>
      </c>
      <c r="F27" s="132">
        <v>7.4</v>
      </c>
      <c r="G27" s="102"/>
      <c r="H27" s="295"/>
      <c r="I27" s="295"/>
      <c r="J27" s="295"/>
      <c r="K27" s="295"/>
      <c r="L27" s="299"/>
    </row>
    <row r="28" spans="1:14" ht="13.5">
      <c r="A28" s="141" t="s">
        <v>16</v>
      </c>
      <c r="B28" s="130">
        <v>4.288</v>
      </c>
      <c r="C28" s="130">
        <v>4.8</v>
      </c>
      <c r="D28" s="132">
        <v>3.271</v>
      </c>
      <c r="E28" s="130">
        <v>3.808</v>
      </c>
      <c r="F28" s="132">
        <v>16.099</v>
      </c>
      <c r="G28" s="102"/>
      <c r="H28" s="295"/>
      <c r="I28" s="295"/>
      <c r="J28" s="295"/>
      <c r="K28" s="298"/>
      <c r="L28" s="295"/>
      <c r="N28" s="43"/>
    </row>
    <row r="29" spans="1:12" ht="13.5">
      <c r="A29" s="141"/>
      <c r="B29" s="160"/>
      <c r="C29" s="160"/>
      <c r="D29" s="133"/>
      <c r="E29" s="160"/>
      <c r="F29" s="133"/>
      <c r="G29" s="102"/>
      <c r="H29" s="139"/>
      <c r="I29" s="143"/>
      <c r="J29" s="139"/>
      <c r="K29" s="139"/>
      <c r="L29" s="139"/>
    </row>
    <row r="30" spans="1:12" ht="13.5">
      <c r="A30" s="192" t="s">
        <v>17</v>
      </c>
      <c r="B30" s="130">
        <v>32.955</v>
      </c>
      <c r="C30" s="130">
        <v>27.394</v>
      </c>
      <c r="D30" s="132">
        <v>21.805</v>
      </c>
      <c r="E30" s="130">
        <v>20.682</v>
      </c>
      <c r="F30" s="132">
        <v>102.836</v>
      </c>
      <c r="G30" s="102"/>
      <c r="H30" s="295"/>
      <c r="I30" s="299"/>
      <c r="J30" s="295"/>
      <c r="K30" s="295"/>
      <c r="L30" s="295"/>
    </row>
    <row r="31" spans="1:12" ht="13.5">
      <c r="A31" s="192"/>
      <c r="B31" s="160"/>
      <c r="C31" s="160"/>
      <c r="D31" s="133"/>
      <c r="E31" s="160"/>
      <c r="F31" s="133"/>
      <c r="G31" s="102"/>
      <c r="H31" s="139"/>
      <c r="I31" s="143"/>
      <c r="J31" s="139"/>
      <c r="K31" s="139"/>
      <c r="L31" s="139"/>
    </row>
    <row r="32" spans="1:12" ht="13.5">
      <c r="A32" s="141" t="s">
        <v>18</v>
      </c>
      <c r="B32" s="130">
        <v>6.254</v>
      </c>
      <c r="C32" s="130">
        <v>2.741</v>
      </c>
      <c r="D32" s="132">
        <v>0.363</v>
      </c>
      <c r="E32" s="130">
        <v>2.25</v>
      </c>
      <c r="F32" s="132">
        <v>11.608</v>
      </c>
      <c r="G32" s="102"/>
      <c r="H32" s="299"/>
      <c r="I32" s="295"/>
      <c r="J32" s="295"/>
      <c r="K32" s="295"/>
      <c r="L32" s="295"/>
    </row>
    <row r="33" spans="1:12" ht="13.5">
      <c r="A33" s="141" t="s">
        <v>19</v>
      </c>
      <c r="B33" s="130">
        <v>21.383</v>
      </c>
      <c r="C33" s="130">
        <v>20.651</v>
      </c>
      <c r="D33" s="132">
        <v>16.031</v>
      </c>
      <c r="E33" s="130">
        <v>13.718</v>
      </c>
      <c r="F33" s="132">
        <v>71.783</v>
      </c>
      <c r="H33" s="295"/>
      <c r="I33" s="299"/>
      <c r="J33" s="295"/>
      <c r="K33" s="295"/>
      <c r="L33" s="299"/>
    </row>
    <row r="34" spans="1:12" ht="13.5">
      <c r="A34" s="141" t="s">
        <v>20</v>
      </c>
      <c r="B34" s="130">
        <v>5.318</v>
      </c>
      <c r="C34" s="130">
        <v>4.002</v>
      </c>
      <c r="D34" s="132">
        <v>5.411</v>
      </c>
      <c r="E34" s="130">
        <v>4.714</v>
      </c>
      <c r="F34" s="132">
        <v>19.445</v>
      </c>
      <c r="H34" s="298"/>
      <c r="I34" s="295"/>
      <c r="J34" s="295"/>
      <c r="K34" s="295"/>
      <c r="L34" s="295"/>
    </row>
    <row r="35" spans="1:12" ht="15.75" customHeight="1">
      <c r="A35" s="141"/>
      <c r="B35" s="160"/>
      <c r="C35" s="160"/>
      <c r="D35" s="133"/>
      <c r="E35" s="160"/>
      <c r="F35" s="133"/>
      <c r="H35" s="139"/>
      <c r="I35" s="139"/>
      <c r="J35" s="139"/>
      <c r="K35" s="139"/>
      <c r="L35" s="139"/>
    </row>
    <row r="36" spans="1:12" ht="13.5">
      <c r="A36" s="192" t="s">
        <v>21</v>
      </c>
      <c r="B36" s="130">
        <v>19.025</v>
      </c>
      <c r="C36" s="130">
        <v>11.894</v>
      </c>
      <c r="D36" s="132">
        <v>15.278</v>
      </c>
      <c r="E36" s="130">
        <v>10.637</v>
      </c>
      <c r="F36" s="132">
        <v>56.834</v>
      </c>
      <c r="H36" s="295"/>
      <c r="I36" s="298"/>
      <c r="J36" s="295"/>
      <c r="K36" s="295"/>
      <c r="L36" s="295"/>
    </row>
    <row r="37" spans="1:12" ht="13.5">
      <c r="A37" s="192"/>
      <c r="B37" s="160"/>
      <c r="C37" s="160"/>
      <c r="D37" s="133"/>
      <c r="E37" s="160"/>
      <c r="F37" s="133"/>
      <c r="H37" s="139"/>
      <c r="I37" s="139"/>
      <c r="J37" s="139"/>
      <c r="K37" s="139"/>
      <c r="L37" s="139"/>
    </row>
    <row r="38" spans="1:12" ht="13.5">
      <c r="A38" s="141" t="s">
        <v>22</v>
      </c>
      <c r="B38" s="130">
        <v>15.443</v>
      </c>
      <c r="C38" s="130">
        <v>9.381</v>
      </c>
      <c r="D38" s="132">
        <v>11.708</v>
      </c>
      <c r="E38" s="130">
        <v>8.1</v>
      </c>
      <c r="F38" s="132">
        <v>44.632</v>
      </c>
      <c r="H38" s="295"/>
      <c r="I38" s="295"/>
      <c r="J38" s="295"/>
      <c r="K38" s="299"/>
      <c r="L38" s="299"/>
    </row>
    <row r="39" spans="1:12" ht="13.5">
      <c r="A39" s="141" t="s">
        <v>23</v>
      </c>
      <c r="B39" s="130">
        <v>3.582</v>
      </c>
      <c r="C39" s="130">
        <v>2.513</v>
      </c>
      <c r="D39" s="132">
        <v>3.57</v>
      </c>
      <c r="E39" s="130">
        <v>2.537</v>
      </c>
      <c r="F39" s="132">
        <v>12.202</v>
      </c>
      <c r="H39" s="295"/>
      <c r="I39" s="295"/>
      <c r="J39" s="295"/>
      <c r="K39" s="295"/>
      <c r="L39" s="298"/>
    </row>
    <row r="40" spans="1:12" ht="13.5">
      <c r="A40" s="141"/>
      <c r="B40" s="160"/>
      <c r="C40" s="160"/>
      <c r="D40" s="133"/>
      <c r="E40" s="160"/>
      <c r="F40" s="133"/>
      <c r="H40" s="139"/>
      <c r="I40" s="139"/>
      <c r="J40" s="139"/>
      <c r="K40" s="139"/>
      <c r="L40" s="139"/>
    </row>
    <row r="41" spans="1:12" ht="13.5">
      <c r="A41" s="192" t="s">
        <v>24</v>
      </c>
      <c r="B41" s="130">
        <v>22.194</v>
      </c>
      <c r="C41" s="130">
        <v>22.046</v>
      </c>
      <c r="D41" s="132">
        <v>19.687</v>
      </c>
      <c r="E41" s="130">
        <v>16.424</v>
      </c>
      <c r="F41" s="132">
        <v>80.351</v>
      </c>
      <c r="H41" s="295"/>
      <c r="I41" s="295"/>
      <c r="J41" s="295"/>
      <c r="K41" s="295"/>
      <c r="L41" s="298"/>
    </row>
    <row r="42" spans="1:12" ht="13.5">
      <c r="A42" s="192"/>
      <c r="B42" s="160"/>
      <c r="C42" s="160"/>
      <c r="D42" s="133"/>
      <c r="E42" s="160"/>
      <c r="F42" s="133"/>
      <c r="H42" s="139"/>
      <c r="I42" s="139"/>
      <c r="J42" s="139"/>
      <c r="K42" s="139"/>
      <c r="L42" s="139"/>
    </row>
    <row r="43" spans="1:12" ht="13.5">
      <c r="A43" s="141" t="s">
        <v>25</v>
      </c>
      <c r="B43" s="130">
        <v>6.7</v>
      </c>
      <c r="C43" s="130">
        <v>7.076</v>
      </c>
      <c r="D43" s="132">
        <v>7.144</v>
      </c>
      <c r="E43" s="130">
        <v>4.426</v>
      </c>
      <c r="F43" s="132">
        <v>25.296</v>
      </c>
      <c r="H43" s="295"/>
      <c r="I43" s="295"/>
      <c r="J43" s="295"/>
      <c r="K43" s="295"/>
      <c r="L43" s="295"/>
    </row>
    <row r="44" spans="1:12" ht="13.5">
      <c r="A44" s="141" t="s">
        <v>26</v>
      </c>
      <c r="B44" s="130">
        <v>10.27</v>
      </c>
      <c r="C44" s="130">
        <v>10.214</v>
      </c>
      <c r="D44" s="132">
        <v>9.779</v>
      </c>
      <c r="E44" s="130">
        <v>10.175</v>
      </c>
      <c r="F44" s="132">
        <v>40.45</v>
      </c>
      <c r="H44" s="295"/>
      <c r="I44" s="295"/>
      <c r="J44" s="295"/>
      <c r="K44" s="295"/>
      <c r="L44" s="298"/>
    </row>
    <row r="45" spans="1:12" ht="13.5">
      <c r="A45" s="141" t="s">
        <v>27</v>
      </c>
      <c r="B45" s="130">
        <v>5.274</v>
      </c>
      <c r="C45" s="130">
        <v>4.7</v>
      </c>
      <c r="D45" s="132">
        <v>2.764</v>
      </c>
      <c r="E45" s="130">
        <v>1.823</v>
      </c>
      <c r="F45" s="132">
        <v>14.617</v>
      </c>
      <c r="H45" s="299"/>
      <c r="I45" s="295"/>
      <c r="J45" s="295"/>
      <c r="K45" s="295"/>
      <c r="L45" s="295"/>
    </row>
    <row r="46" ht="13.5">
      <c r="A46" s="206"/>
    </row>
    <row r="47" spans="1:6" ht="13.5">
      <c r="A47" s="205"/>
      <c r="B47" s="98"/>
      <c r="C47" s="98"/>
      <c r="D47" s="98"/>
      <c r="E47" s="98"/>
      <c r="F47" s="98"/>
    </row>
    <row r="48" spans="1:6" ht="13.5">
      <c r="A48" s="205"/>
      <c r="B48" s="65"/>
      <c r="C48" s="65"/>
      <c r="D48" s="65"/>
      <c r="E48" s="65"/>
      <c r="F48" s="65"/>
    </row>
    <row r="49" spans="1:6" ht="13.5">
      <c r="A49" s="206"/>
      <c r="B49" s="65"/>
      <c r="C49" s="65"/>
      <c r="D49" s="65"/>
      <c r="E49" s="65"/>
      <c r="F49" s="65"/>
    </row>
    <row r="50" spans="1:6" ht="13.5">
      <c r="A50" s="205"/>
      <c r="B50" s="65"/>
      <c r="C50" s="65"/>
      <c r="D50" s="65"/>
      <c r="E50" s="65"/>
      <c r="F50" s="65"/>
    </row>
    <row r="51" spans="1:6" ht="13.5">
      <c r="A51" s="206"/>
      <c r="B51" s="65"/>
      <c r="C51" s="65"/>
      <c r="D51" s="65"/>
      <c r="E51" s="65"/>
      <c r="F51" s="65"/>
    </row>
  </sheetData>
  <sheetProtection/>
  <mergeCells count="8">
    <mergeCell ref="B4:E4"/>
    <mergeCell ref="B8:F8"/>
    <mergeCell ref="B6:B7"/>
    <mergeCell ref="C6:C7"/>
    <mergeCell ref="D6:D7"/>
    <mergeCell ref="E6:E7"/>
    <mergeCell ref="F4:F7"/>
    <mergeCell ref="B5:E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95" r:id="rId1"/>
  <headerFooter scaleWithDoc="0">
    <oddFooter>&amp;C45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32" sqref="A32"/>
    </sheetView>
  </sheetViews>
  <sheetFormatPr defaultColWidth="9.140625" defaultRowHeight="12.75"/>
  <cols>
    <col min="1" max="1" width="42.57421875" style="46" customWidth="1"/>
    <col min="2" max="2" width="3.140625" style="46" customWidth="1"/>
    <col min="3" max="3" width="10.140625" style="46" customWidth="1"/>
    <col min="4" max="4" width="10.421875" style="46" customWidth="1"/>
    <col min="5" max="5" width="10.140625" style="46" customWidth="1"/>
    <col min="6" max="6" width="10.421875" style="46" customWidth="1"/>
    <col min="7" max="7" width="10.57421875" style="46" customWidth="1"/>
    <col min="8" max="8" width="1.1484375" style="46" hidden="1" customWidth="1"/>
    <col min="9" max="9" width="11.8515625" style="46" bestFit="1" customWidth="1"/>
    <col min="10" max="12" width="10.7109375" style="46" bestFit="1" customWidth="1"/>
    <col min="13" max="13" width="9.28125" style="46" bestFit="1" customWidth="1"/>
    <col min="14" max="16384" width="9.140625" style="46" customWidth="1"/>
  </cols>
  <sheetData>
    <row r="1" ht="13.5">
      <c r="A1" s="43" t="s">
        <v>289</v>
      </c>
    </row>
    <row r="2" spans="1:10" ht="13.5">
      <c r="A2" s="45" t="s">
        <v>214</v>
      </c>
      <c r="J2" s="120"/>
    </row>
    <row r="3" ht="6.75" customHeight="1"/>
    <row r="4" spans="1:7" ht="13.5">
      <c r="A4" s="121" t="s">
        <v>1</v>
      </c>
      <c r="B4" s="47"/>
      <c r="C4" s="424" t="s">
        <v>62</v>
      </c>
      <c r="D4" s="428"/>
      <c r="E4" s="428"/>
      <c r="F4" s="425"/>
      <c r="G4" s="73" t="s">
        <v>38</v>
      </c>
    </row>
    <row r="5" spans="1:7" ht="15.75" customHeight="1">
      <c r="A5" s="87" t="s">
        <v>29</v>
      </c>
      <c r="B5" s="54"/>
      <c r="C5" s="426" t="s">
        <v>63</v>
      </c>
      <c r="D5" s="429"/>
      <c r="E5" s="429"/>
      <c r="F5" s="427"/>
      <c r="G5" s="52" t="s">
        <v>64</v>
      </c>
    </row>
    <row r="6" spans="1:7" ht="13.5">
      <c r="A6" s="122" t="s">
        <v>229</v>
      </c>
      <c r="B6" s="54"/>
      <c r="C6" s="432" t="s">
        <v>34</v>
      </c>
      <c r="D6" s="432" t="s">
        <v>35</v>
      </c>
      <c r="E6" s="432" t="s">
        <v>36</v>
      </c>
      <c r="F6" s="432" t="s">
        <v>37</v>
      </c>
      <c r="G6" s="55" t="s">
        <v>65</v>
      </c>
    </row>
    <row r="7" spans="1:7" ht="15.75" customHeight="1">
      <c r="A7" s="123" t="s">
        <v>230</v>
      </c>
      <c r="B7" s="54"/>
      <c r="C7" s="433"/>
      <c r="D7" s="434"/>
      <c r="E7" s="434"/>
      <c r="F7" s="434"/>
      <c r="G7" s="76" t="s">
        <v>66</v>
      </c>
    </row>
    <row r="8" spans="1:7" ht="11.25" customHeight="1">
      <c r="A8" s="65"/>
      <c r="B8" s="47"/>
      <c r="C8" s="124"/>
      <c r="D8" s="124"/>
      <c r="E8" s="124"/>
      <c r="F8" s="124"/>
      <c r="G8" s="125"/>
    </row>
    <row r="9" spans="1:10" ht="13.5">
      <c r="A9" s="67" t="s">
        <v>32</v>
      </c>
      <c r="B9" s="101" t="s">
        <v>30</v>
      </c>
      <c r="C9" s="126">
        <v>11138.6</v>
      </c>
      <c r="D9" s="127">
        <v>11131.8</v>
      </c>
      <c r="E9" s="126">
        <v>11212.4</v>
      </c>
      <c r="F9" s="127">
        <v>11183</v>
      </c>
      <c r="G9" s="126">
        <v>11166.4</v>
      </c>
      <c r="H9" s="102"/>
      <c r="I9" s="128"/>
      <c r="J9" s="102"/>
    </row>
    <row r="10" spans="1:10" ht="13.5">
      <c r="A10" s="69" t="s">
        <v>33</v>
      </c>
      <c r="B10" s="101" t="s">
        <v>31</v>
      </c>
      <c r="C10" s="129" t="s">
        <v>275</v>
      </c>
      <c r="D10" s="130">
        <v>99.9</v>
      </c>
      <c r="E10" s="131">
        <v>100.7</v>
      </c>
      <c r="F10" s="130">
        <v>99.7</v>
      </c>
      <c r="G10" s="132">
        <f>G9/10705.3*100</f>
        <v>104.30721231539519</v>
      </c>
      <c r="I10" s="65"/>
      <c r="J10" s="102"/>
    </row>
    <row r="11" spans="1:10" ht="7.5" customHeight="1">
      <c r="A11" s="70"/>
      <c r="B11" s="99"/>
      <c r="C11" s="129"/>
      <c r="D11" s="130"/>
      <c r="E11" s="131"/>
      <c r="F11" s="130"/>
      <c r="G11" s="133"/>
      <c r="I11" s="65"/>
      <c r="J11" s="102"/>
    </row>
    <row r="12" spans="1:10" ht="13.5">
      <c r="A12" s="67" t="s">
        <v>220</v>
      </c>
      <c r="B12" s="101"/>
      <c r="C12" s="129"/>
      <c r="D12" s="130"/>
      <c r="E12" s="131"/>
      <c r="F12" s="130"/>
      <c r="G12" s="133"/>
      <c r="I12" s="65"/>
      <c r="J12" s="102"/>
    </row>
    <row r="13" spans="1:10" ht="6" customHeight="1">
      <c r="A13" s="68"/>
      <c r="B13" s="101"/>
      <c r="C13" s="129"/>
      <c r="D13" s="130"/>
      <c r="E13" s="131"/>
      <c r="F13" s="130"/>
      <c r="G13" s="133"/>
      <c r="I13" s="65"/>
      <c r="J13" s="102"/>
    </row>
    <row r="14" spans="1:10" ht="13.5">
      <c r="A14" s="67" t="s">
        <v>39</v>
      </c>
      <c r="B14" s="134" t="s">
        <v>30</v>
      </c>
      <c r="C14" s="132">
        <v>2436.9</v>
      </c>
      <c r="D14" s="130">
        <v>2449.8</v>
      </c>
      <c r="E14" s="132">
        <v>2467.1</v>
      </c>
      <c r="F14" s="130">
        <v>2440.8</v>
      </c>
      <c r="G14" s="132">
        <v>2448.7</v>
      </c>
      <c r="I14" s="98"/>
      <c r="J14" s="102"/>
    </row>
    <row r="15" spans="1:10" ht="13.5">
      <c r="A15" s="69" t="s">
        <v>40</v>
      </c>
      <c r="B15" s="134" t="s">
        <v>31</v>
      </c>
      <c r="C15" s="129" t="s">
        <v>275</v>
      </c>
      <c r="D15" s="130">
        <f>D14/C14*100</f>
        <v>100.52936107349501</v>
      </c>
      <c r="E15" s="131">
        <f>E14/D14*100</f>
        <v>100.70618009633438</v>
      </c>
      <c r="F15" s="130">
        <f>F14/E14*100</f>
        <v>98.93397105913827</v>
      </c>
      <c r="G15" s="132">
        <f>G14/2321.3*100</f>
        <v>105.48830396760434</v>
      </c>
      <c r="I15" s="135"/>
      <c r="J15" s="102"/>
    </row>
    <row r="16" spans="1:10" ht="6" customHeight="1">
      <c r="A16" s="69"/>
      <c r="B16" s="136"/>
      <c r="C16" s="129"/>
      <c r="D16" s="130"/>
      <c r="E16" s="131"/>
      <c r="F16" s="130"/>
      <c r="G16" s="133"/>
      <c r="I16" s="135"/>
      <c r="J16" s="102"/>
    </row>
    <row r="17" spans="1:10" ht="13.5">
      <c r="A17" s="67" t="s">
        <v>91</v>
      </c>
      <c r="B17" s="134" t="s">
        <v>30</v>
      </c>
      <c r="C17" s="132">
        <v>736.7</v>
      </c>
      <c r="D17" s="130">
        <v>740.7</v>
      </c>
      <c r="E17" s="132">
        <v>772.8</v>
      </c>
      <c r="F17" s="130">
        <v>776.7</v>
      </c>
      <c r="G17" s="132">
        <v>756.7</v>
      </c>
      <c r="I17" s="98"/>
      <c r="J17" s="102"/>
    </row>
    <row r="18" spans="1:10" ht="13.5">
      <c r="A18" s="69" t="s">
        <v>41</v>
      </c>
      <c r="B18" s="134" t="s">
        <v>31</v>
      </c>
      <c r="C18" s="129" t="s">
        <v>275</v>
      </c>
      <c r="D18" s="130">
        <f>D17/C17*100</f>
        <v>100.54296185692955</v>
      </c>
      <c r="E18" s="131">
        <f>E17/D17*100</f>
        <v>104.33373835560955</v>
      </c>
      <c r="F18" s="130">
        <f>F17/E17*100</f>
        <v>100.50465838509317</v>
      </c>
      <c r="G18" s="132">
        <f>G17/666.9*100</f>
        <v>113.46528714949768</v>
      </c>
      <c r="I18" s="135"/>
      <c r="J18" s="102"/>
    </row>
    <row r="19" spans="1:10" ht="6" customHeight="1">
      <c r="A19" s="69"/>
      <c r="B19" s="136"/>
      <c r="C19" s="129"/>
      <c r="D19" s="130"/>
      <c r="E19" s="131"/>
      <c r="F19" s="130"/>
      <c r="G19" s="133"/>
      <c r="I19" s="135"/>
      <c r="J19" s="102"/>
    </row>
    <row r="20" spans="1:10" ht="15.75">
      <c r="A20" s="67" t="s">
        <v>231</v>
      </c>
      <c r="B20" s="134" t="s">
        <v>30</v>
      </c>
      <c r="C20" s="132">
        <v>2188.1</v>
      </c>
      <c r="D20" s="130">
        <v>2189.5</v>
      </c>
      <c r="E20" s="132">
        <v>2230.5</v>
      </c>
      <c r="F20" s="130">
        <v>2217.8</v>
      </c>
      <c r="G20" s="132">
        <v>2206.5</v>
      </c>
      <c r="I20" s="98"/>
      <c r="J20" s="102"/>
    </row>
    <row r="21" spans="1:10" ht="13.5">
      <c r="A21" s="69" t="s">
        <v>92</v>
      </c>
      <c r="B21" s="134" t="s">
        <v>31</v>
      </c>
      <c r="C21" s="129" t="s">
        <v>275</v>
      </c>
      <c r="D21" s="130">
        <f>D20/C20*100</f>
        <v>100.06398245052786</v>
      </c>
      <c r="E21" s="132">
        <f>E20/D20*100</f>
        <v>101.87257364695137</v>
      </c>
      <c r="F21" s="130">
        <f>F20/E20*100</f>
        <v>99.43062093700965</v>
      </c>
      <c r="G21" s="132">
        <v>109.9</v>
      </c>
      <c r="I21" s="135"/>
      <c r="J21" s="102"/>
    </row>
    <row r="22" spans="1:10" ht="6.75" customHeight="1">
      <c r="A22" s="69"/>
      <c r="B22" s="136"/>
      <c r="C22" s="129"/>
      <c r="D22" s="130"/>
      <c r="E22" s="131"/>
      <c r="F22" s="130"/>
      <c r="G22" s="133"/>
      <c r="I22" s="135"/>
      <c r="J22" s="102"/>
    </row>
    <row r="23" spans="1:10" ht="13.5">
      <c r="A23" s="67" t="s">
        <v>93</v>
      </c>
      <c r="B23" s="136" t="s">
        <v>30</v>
      </c>
      <c r="C23" s="132">
        <v>631</v>
      </c>
      <c r="D23" s="130">
        <v>637.8</v>
      </c>
      <c r="E23" s="132">
        <v>629</v>
      </c>
      <c r="F23" s="130">
        <v>632.5</v>
      </c>
      <c r="G23" s="132">
        <v>632.6</v>
      </c>
      <c r="I23" s="98"/>
      <c r="J23" s="102"/>
    </row>
    <row r="24" spans="1:10" ht="13.5">
      <c r="A24" s="69" t="s">
        <v>94</v>
      </c>
      <c r="B24" s="134" t="s">
        <v>31</v>
      </c>
      <c r="C24" s="129" t="s">
        <v>275</v>
      </c>
      <c r="D24" s="130">
        <f>D23/C23*100</f>
        <v>101.07765451664024</v>
      </c>
      <c r="E24" s="131">
        <f>E23/D23*100</f>
        <v>98.62025713389778</v>
      </c>
      <c r="F24" s="130">
        <f>F23/E23*100</f>
        <v>100.5564387917329</v>
      </c>
      <c r="G24" s="132">
        <f>G23/598.5*100</f>
        <v>105.69757727652464</v>
      </c>
      <c r="I24" s="135"/>
      <c r="J24" s="102"/>
    </row>
    <row r="25" spans="1:10" ht="5.25" customHeight="1">
      <c r="A25" s="69"/>
      <c r="B25" s="136"/>
      <c r="C25" s="129"/>
      <c r="D25" s="130"/>
      <c r="E25" s="131"/>
      <c r="F25" s="130"/>
      <c r="G25" s="133"/>
      <c r="I25" s="135"/>
      <c r="J25" s="102"/>
    </row>
    <row r="26" spans="1:10" s="139" customFormat="1" ht="13.5">
      <c r="A26" s="137" t="s">
        <v>95</v>
      </c>
      <c r="B26" s="138" t="s">
        <v>30</v>
      </c>
      <c r="C26" s="132">
        <v>280</v>
      </c>
      <c r="D26" s="130">
        <v>278.9</v>
      </c>
      <c r="E26" s="132">
        <v>273.3</v>
      </c>
      <c r="F26" s="130">
        <v>262.8</v>
      </c>
      <c r="G26" s="132">
        <v>273.7</v>
      </c>
      <c r="I26" s="98"/>
      <c r="J26" s="102"/>
    </row>
    <row r="27" spans="1:10" ht="13.5">
      <c r="A27" s="69" t="s">
        <v>96</v>
      </c>
      <c r="B27" s="134" t="s">
        <v>31</v>
      </c>
      <c r="C27" s="129" t="s">
        <v>275</v>
      </c>
      <c r="D27" s="130">
        <f>D26/C26*100</f>
        <v>99.60714285714285</v>
      </c>
      <c r="E27" s="131">
        <f>E26/D26*100</f>
        <v>97.99211186805307</v>
      </c>
      <c r="F27" s="130">
        <f>F26/E26*100</f>
        <v>96.15806805708014</v>
      </c>
      <c r="G27" s="132">
        <f>G26/247.8*100</f>
        <v>110.45197740112994</v>
      </c>
      <c r="I27" s="135"/>
      <c r="J27" s="102"/>
    </row>
    <row r="28" spans="1:10" ht="11.25" customHeight="1">
      <c r="A28" s="69"/>
      <c r="B28" s="136"/>
      <c r="C28" s="129"/>
      <c r="D28" s="130"/>
      <c r="E28" s="131"/>
      <c r="F28" s="130"/>
      <c r="G28" s="133"/>
      <c r="I28" s="135"/>
      <c r="J28" s="102"/>
    </row>
    <row r="29" spans="1:10" s="139" customFormat="1" ht="13.5">
      <c r="A29" s="137" t="s">
        <v>97</v>
      </c>
      <c r="B29" s="138" t="s">
        <v>30</v>
      </c>
      <c r="C29" s="132">
        <v>235.6</v>
      </c>
      <c r="D29" s="130">
        <v>233.4</v>
      </c>
      <c r="E29" s="132">
        <v>232.4</v>
      </c>
      <c r="F29" s="130">
        <v>232.5</v>
      </c>
      <c r="G29" s="132">
        <v>233.5</v>
      </c>
      <c r="I29" s="98"/>
      <c r="J29" s="102"/>
    </row>
    <row r="30" spans="1:10" ht="13.5">
      <c r="A30" s="69" t="s">
        <v>98</v>
      </c>
      <c r="B30" s="134" t="s">
        <v>31</v>
      </c>
      <c r="C30" s="129" t="s">
        <v>275</v>
      </c>
      <c r="D30" s="130">
        <f>D29/C29*100</f>
        <v>99.06621392190154</v>
      </c>
      <c r="E30" s="131">
        <f>E29/D29*100</f>
        <v>99.57155098543274</v>
      </c>
      <c r="F30" s="130">
        <f>F29/E29*100</f>
        <v>100.04302925989673</v>
      </c>
      <c r="G30" s="132">
        <f>G29/215*100</f>
        <v>108.6046511627907</v>
      </c>
      <c r="I30" s="135"/>
      <c r="J30" s="102"/>
    </row>
    <row r="31" spans="1:10" ht="7.5" customHeight="1">
      <c r="A31" s="69"/>
      <c r="C31" s="129"/>
      <c r="D31" s="130"/>
      <c r="E31" s="131"/>
      <c r="F31" s="130"/>
      <c r="G31" s="133"/>
      <c r="I31" s="135"/>
      <c r="J31" s="102"/>
    </row>
    <row r="32" spans="1:10" ht="13.5">
      <c r="A32" s="67" t="s">
        <v>99</v>
      </c>
      <c r="B32" s="134" t="s">
        <v>30</v>
      </c>
      <c r="C32" s="132">
        <v>353.7</v>
      </c>
      <c r="D32" s="130">
        <v>344.9</v>
      </c>
      <c r="E32" s="132">
        <v>341.6</v>
      </c>
      <c r="F32" s="130">
        <v>341.9</v>
      </c>
      <c r="G32" s="132">
        <v>345.5</v>
      </c>
      <c r="I32" s="98"/>
      <c r="J32" s="102"/>
    </row>
    <row r="33" spans="1:10" ht="13.5">
      <c r="A33" s="69" t="s">
        <v>100</v>
      </c>
      <c r="B33" s="134" t="s">
        <v>31</v>
      </c>
      <c r="C33" s="129" t="s">
        <v>275</v>
      </c>
      <c r="D33" s="130">
        <f>D32/C32*100</f>
        <v>97.51201583262652</v>
      </c>
      <c r="E33" s="131">
        <f>E32/D32*100</f>
        <v>99.04320092780517</v>
      </c>
      <c r="F33" s="130">
        <f>F32/E32*100</f>
        <v>100.08782201405151</v>
      </c>
      <c r="G33" s="132">
        <f>G32/329.4*100</f>
        <v>104.88767455980572</v>
      </c>
      <c r="I33" s="135"/>
      <c r="J33" s="102"/>
    </row>
    <row r="34" spans="1:10" ht="6" customHeight="1">
      <c r="A34" s="69"/>
      <c r="C34" s="129"/>
      <c r="D34" s="130"/>
      <c r="E34" s="131"/>
      <c r="F34" s="130"/>
      <c r="G34" s="133"/>
      <c r="I34" s="135"/>
      <c r="J34" s="102"/>
    </row>
    <row r="35" spans="1:10" ht="27">
      <c r="A35" s="67" t="s">
        <v>333</v>
      </c>
      <c r="B35" s="134" t="s">
        <v>30</v>
      </c>
      <c r="C35" s="132">
        <v>423.1</v>
      </c>
      <c r="D35" s="130">
        <v>422.1</v>
      </c>
      <c r="E35" s="132">
        <v>441.9</v>
      </c>
      <c r="F35" s="130">
        <v>448.1</v>
      </c>
      <c r="G35" s="132">
        <v>433.8</v>
      </c>
      <c r="I35" s="98"/>
      <c r="J35" s="102"/>
    </row>
    <row r="36" spans="1:10" ht="13.5">
      <c r="A36" s="69" t="s">
        <v>102</v>
      </c>
      <c r="B36" s="134" t="s">
        <v>31</v>
      </c>
      <c r="C36" s="129" t="s">
        <v>275</v>
      </c>
      <c r="D36" s="130">
        <f>D35/C35*100</f>
        <v>99.76364925549515</v>
      </c>
      <c r="E36" s="131">
        <f>E35/D35*100</f>
        <v>104.69083155650318</v>
      </c>
      <c r="F36" s="130">
        <f>F35/E35*100</f>
        <v>101.40303236026251</v>
      </c>
      <c r="G36" s="132">
        <f>G35/381.1*100</f>
        <v>113.8283914982944</v>
      </c>
      <c r="I36" s="135"/>
      <c r="J36" s="102"/>
    </row>
    <row r="37" spans="1:10" ht="5.25" customHeight="1">
      <c r="A37" s="69"/>
      <c r="B37" s="136"/>
      <c r="C37" s="129"/>
      <c r="D37" s="130"/>
      <c r="E37" s="131"/>
      <c r="F37" s="130"/>
      <c r="G37" s="133"/>
      <c r="I37" s="135"/>
      <c r="J37" s="102"/>
    </row>
    <row r="38" spans="1:10" ht="15.75">
      <c r="A38" s="67" t="s">
        <v>226</v>
      </c>
      <c r="B38" s="134" t="s">
        <v>30</v>
      </c>
      <c r="C38" s="132">
        <v>405.1</v>
      </c>
      <c r="D38" s="130">
        <v>412.2</v>
      </c>
      <c r="E38" s="132">
        <v>413</v>
      </c>
      <c r="F38" s="130">
        <v>420.2</v>
      </c>
      <c r="G38" s="132">
        <v>412.6</v>
      </c>
      <c r="I38" s="98"/>
      <c r="J38" s="102"/>
    </row>
    <row r="39" spans="1:10" ht="13.5">
      <c r="A39" s="69" t="s">
        <v>103</v>
      </c>
      <c r="B39" s="134" t="s">
        <v>31</v>
      </c>
      <c r="C39" s="129" t="s">
        <v>275</v>
      </c>
      <c r="D39" s="130">
        <f>D38/C38*100</f>
        <v>101.75265366576154</v>
      </c>
      <c r="E39" s="131">
        <f>E38/D38*100</f>
        <v>100.19408054342553</v>
      </c>
      <c r="F39" s="130">
        <f>F38/E38*100</f>
        <v>101.74334140435835</v>
      </c>
      <c r="G39" s="132">
        <f>G38/394.1*100</f>
        <v>104.69424004059884</v>
      </c>
      <c r="I39" s="135"/>
      <c r="J39" s="102"/>
    </row>
    <row r="40" spans="1:10" ht="6.75" customHeight="1">
      <c r="A40" s="69"/>
      <c r="B40" s="136"/>
      <c r="C40" s="129"/>
      <c r="D40" s="130"/>
      <c r="E40" s="131"/>
      <c r="F40" s="130"/>
      <c r="G40" s="133"/>
      <c r="I40" s="135"/>
      <c r="J40" s="102"/>
    </row>
    <row r="41" spans="1:10" ht="29.25">
      <c r="A41" s="67" t="s">
        <v>232</v>
      </c>
      <c r="B41" s="134" t="s">
        <v>30</v>
      </c>
      <c r="C41" s="132">
        <v>503.6</v>
      </c>
      <c r="D41" s="130">
        <v>510.1</v>
      </c>
      <c r="E41" s="132">
        <v>512.9</v>
      </c>
      <c r="F41" s="130">
        <v>509.8</v>
      </c>
      <c r="G41" s="132">
        <v>509.1</v>
      </c>
      <c r="I41" s="98"/>
      <c r="J41" s="102"/>
    </row>
    <row r="42" spans="1:10" ht="27">
      <c r="A42" s="69" t="s">
        <v>68</v>
      </c>
      <c r="B42" s="134" t="s">
        <v>31</v>
      </c>
      <c r="C42" s="129" t="s">
        <v>275</v>
      </c>
      <c r="D42" s="130">
        <f>D41/C41*100</f>
        <v>101.29070691024621</v>
      </c>
      <c r="E42" s="131">
        <f>E41/D41*100</f>
        <v>100.54891197804352</v>
      </c>
      <c r="F42" s="130">
        <f>F41/E41*100</f>
        <v>99.39559368297914</v>
      </c>
      <c r="G42" s="132">
        <f>G41/504.7*100</f>
        <v>100.87180503269269</v>
      </c>
      <c r="I42" s="135"/>
      <c r="J42" s="102"/>
    </row>
    <row r="43" spans="1:10" ht="6.75" customHeight="1">
      <c r="A43" s="70"/>
      <c r="B43" s="136"/>
      <c r="C43" s="129"/>
      <c r="D43" s="130"/>
      <c r="E43" s="131"/>
      <c r="F43" s="130"/>
      <c r="G43" s="133"/>
      <c r="I43" s="135"/>
      <c r="J43" s="102"/>
    </row>
    <row r="44" spans="1:10" ht="13.5">
      <c r="A44" s="67" t="s">
        <v>42</v>
      </c>
      <c r="B44" s="134" t="s">
        <v>30</v>
      </c>
      <c r="C44" s="132">
        <v>1292.5</v>
      </c>
      <c r="D44" s="130">
        <v>1269.7</v>
      </c>
      <c r="E44" s="132">
        <v>1272.8</v>
      </c>
      <c r="F44" s="130">
        <v>1277.8</v>
      </c>
      <c r="G44" s="132">
        <v>1278.2</v>
      </c>
      <c r="I44" s="98"/>
      <c r="J44" s="102"/>
    </row>
    <row r="45" spans="1:10" ht="13.5">
      <c r="A45" s="69" t="s">
        <v>43</v>
      </c>
      <c r="B45" s="134" t="s">
        <v>31</v>
      </c>
      <c r="C45" s="129" t="s">
        <v>275</v>
      </c>
      <c r="D45" s="130">
        <f>D44/C44*100</f>
        <v>98.23597678916828</v>
      </c>
      <c r="E45" s="131">
        <f>E44/D44*100</f>
        <v>100.24415216192801</v>
      </c>
      <c r="F45" s="130">
        <f>F44/E44*100</f>
        <v>100.39283469516027</v>
      </c>
      <c r="G45" s="132">
        <f>G44/1263.6*100</f>
        <v>101.15542893320672</v>
      </c>
      <c r="I45" s="135"/>
      <c r="J45" s="102"/>
    </row>
    <row r="46" spans="1:10" ht="6" customHeight="1">
      <c r="A46" s="69"/>
      <c r="C46" s="129"/>
      <c r="D46" s="130"/>
      <c r="E46" s="131"/>
      <c r="F46" s="130"/>
      <c r="G46" s="133"/>
      <c r="I46" s="135"/>
      <c r="J46" s="102"/>
    </row>
    <row r="47" spans="1:10" s="139" customFormat="1" ht="13.5">
      <c r="A47" s="137" t="s">
        <v>104</v>
      </c>
      <c r="B47" s="138" t="s">
        <v>30</v>
      </c>
      <c r="C47" s="132">
        <v>740.4</v>
      </c>
      <c r="D47" s="130">
        <v>736.9</v>
      </c>
      <c r="E47" s="132">
        <v>736.6</v>
      </c>
      <c r="F47" s="130">
        <v>740.5</v>
      </c>
      <c r="G47" s="132">
        <v>738.6</v>
      </c>
      <c r="I47" s="98"/>
      <c r="J47" s="132"/>
    </row>
    <row r="48" spans="1:10" ht="13.5">
      <c r="A48" s="69" t="s">
        <v>105</v>
      </c>
      <c r="B48" s="134" t="s">
        <v>31</v>
      </c>
      <c r="C48" s="129" t="s">
        <v>275</v>
      </c>
      <c r="D48" s="130">
        <f>D47/C47*100</f>
        <v>99.52728254997298</v>
      </c>
      <c r="E48" s="131">
        <f>E47/D47*100</f>
        <v>99.95928891301399</v>
      </c>
      <c r="F48" s="130">
        <f>F47/E47*100</f>
        <v>100.529459679609</v>
      </c>
      <c r="G48" s="132">
        <f>G47/887.1*100</f>
        <v>83.26006087250592</v>
      </c>
      <c r="I48" s="135"/>
      <c r="J48" s="102"/>
    </row>
    <row r="49" spans="1:10" ht="5.25" customHeight="1">
      <c r="A49" s="69"/>
      <c r="C49" s="129"/>
      <c r="D49" s="130"/>
      <c r="E49" s="131"/>
      <c r="F49" s="130"/>
      <c r="G49" s="133"/>
      <c r="I49" s="135"/>
      <c r="J49" s="102"/>
    </row>
    <row r="50" spans="1:10" s="139" customFormat="1" ht="27">
      <c r="A50" s="137" t="s">
        <v>332</v>
      </c>
      <c r="B50" s="138" t="s">
        <v>30</v>
      </c>
      <c r="C50" s="132">
        <v>140.9</v>
      </c>
      <c r="D50" s="130">
        <v>141.5</v>
      </c>
      <c r="E50" s="132">
        <v>139.5</v>
      </c>
      <c r="F50" s="130">
        <v>140</v>
      </c>
      <c r="G50" s="132">
        <v>140.5</v>
      </c>
      <c r="I50" s="98"/>
      <c r="J50" s="102"/>
    </row>
    <row r="51" spans="1:10" ht="13.5">
      <c r="A51" s="69" t="s">
        <v>106</v>
      </c>
      <c r="B51" s="46" t="s">
        <v>31</v>
      </c>
      <c r="C51" s="129" t="s">
        <v>275</v>
      </c>
      <c r="D51" s="130">
        <f>D50/C50*100</f>
        <v>100.42583392476934</v>
      </c>
      <c r="E51" s="131">
        <f>E50/D50*100</f>
        <v>98.58657243816255</v>
      </c>
      <c r="F51" s="130">
        <v>100.3</v>
      </c>
      <c r="G51" s="132">
        <f>G50/134.4*100</f>
        <v>104.53869047619047</v>
      </c>
      <c r="I51" s="98"/>
      <c r="J51" s="102"/>
    </row>
    <row r="52" spans="1:10" ht="6.75" customHeight="1">
      <c r="A52" s="65"/>
      <c r="B52" s="54"/>
      <c r="C52" s="129"/>
      <c r="D52" s="130"/>
      <c r="E52" s="131"/>
      <c r="F52" s="130"/>
      <c r="G52" s="133"/>
      <c r="I52" s="65"/>
      <c r="J52" s="102"/>
    </row>
    <row r="53" spans="1:10" s="139" customFormat="1" ht="13.5">
      <c r="A53" s="140" t="s">
        <v>107</v>
      </c>
      <c r="B53" s="141" t="s">
        <v>30</v>
      </c>
      <c r="C53" s="132">
        <v>81.7</v>
      </c>
      <c r="D53" s="130">
        <v>81.6</v>
      </c>
      <c r="E53" s="132">
        <v>81.7</v>
      </c>
      <c r="F53" s="130">
        <v>79.6</v>
      </c>
      <c r="G53" s="132">
        <v>81.2</v>
      </c>
      <c r="I53" s="142"/>
      <c r="J53" s="132"/>
    </row>
    <row r="54" spans="1:10" ht="13.5">
      <c r="A54" s="62" t="s">
        <v>108</v>
      </c>
      <c r="B54" s="54" t="s">
        <v>31</v>
      </c>
      <c r="C54" s="129" t="s">
        <v>275</v>
      </c>
      <c r="D54" s="130">
        <f>D53/C53*100</f>
        <v>99.87760097919217</v>
      </c>
      <c r="E54" s="131">
        <f>E53/D53*100</f>
        <v>100.12254901960785</v>
      </c>
      <c r="F54" s="130">
        <f>F53/E53*100</f>
        <v>97.42962056303548</v>
      </c>
      <c r="G54" s="132">
        <f>G53/76.7*100</f>
        <v>105.8670143415906</v>
      </c>
      <c r="I54" s="65"/>
      <c r="J54" s="102"/>
    </row>
    <row r="55" spans="1:7" ht="6" customHeight="1">
      <c r="A55" s="65"/>
      <c r="B55" s="65"/>
      <c r="C55" s="65"/>
      <c r="D55" s="65"/>
      <c r="E55" s="65"/>
      <c r="F55" s="65"/>
      <c r="G55" s="65"/>
    </row>
    <row r="56" spans="1:7" ht="13.5">
      <c r="A56" s="65"/>
      <c r="B56" s="65"/>
      <c r="C56" s="65"/>
      <c r="D56" s="65"/>
      <c r="E56" s="65"/>
      <c r="F56" s="65"/>
      <c r="G56" s="65"/>
    </row>
    <row r="57" spans="1:7" ht="13.5">
      <c r="A57" s="65"/>
      <c r="B57" s="65"/>
      <c r="C57" s="65"/>
      <c r="D57" s="65"/>
      <c r="E57" s="65"/>
      <c r="F57" s="65"/>
      <c r="G57" s="65"/>
    </row>
  </sheetData>
  <sheetProtection/>
  <mergeCells count="6">
    <mergeCell ref="C4:F4"/>
    <mergeCell ref="C5:F5"/>
    <mergeCell ref="C6:C7"/>
    <mergeCell ref="D6:D7"/>
    <mergeCell ref="E6:E7"/>
    <mergeCell ref="F6:F7"/>
  </mergeCells>
  <printOptions/>
  <pageMargins left="0.4724409448818898" right="0.7874015748031497" top="0.7874015748031497" bottom="0.3937007874015748" header="0.5118110236220472" footer="0.5118110236220472"/>
  <pageSetup fitToHeight="0" horizontalDpi="600" verticalDpi="600" orientation="portrait" paperSize="9" scale="94" r:id="rId1"/>
  <headerFooter scaleWithDoc="0">
    <oddFooter>&amp;C20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3" sqref="A3"/>
    </sheetView>
  </sheetViews>
  <sheetFormatPr defaultColWidth="9.140625" defaultRowHeight="12.75"/>
  <cols>
    <col min="1" max="1" width="39.421875" style="139" customWidth="1"/>
    <col min="2" max="2" width="9.7109375" style="139" customWidth="1"/>
    <col min="3" max="3" width="8.7109375" style="139" customWidth="1"/>
    <col min="4" max="4" width="9.140625" style="139" customWidth="1"/>
    <col min="5" max="5" width="10.7109375" style="139" customWidth="1"/>
    <col min="6" max="7" width="9.7109375" style="139" customWidth="1"/>
    <col min="8" max="10" width="9.140625" style="139" customWidth="1"/>
    <col min="11" max="12" width="10.57421875" style="139" bestFit="1" customWidth="1"/>
    <col min="13" max="16384" width="9.140625" style="139" customWidth="1"/>
  </cols>
  <sheetData>
    <row r="1" spans="1:7" ht="21.75" customHeight="1">
      <c r="A1" s="140" t="s">
        <v>204</v>
      </c>
      <c r="B1" s="142"/>
      <c r="C1" s="142"/>
      <c r="D1" s="142"/>
      <c r="E1" s="142"/>
      <c r="F1" s="142"/>
      <c r="G1" s="142"/>
    </row>
    <row r="2" spans="1:7" ht="13.5">
      <c r="A2" s="258" t="s">
        <v>321</v>
      </c>
      <c r="B2" s="258"/>
      <c r="C2" s="258"/>
      <c r="D2" s="258"/>
      <c r="E2" s="258"/>
      <c r="F2" s="258"/>
      <c r="G2" s="258"/>
    </row>
    <row r="3" spans="1:7" ht="15.75" customHeight="1">
      <c r="A3" s="258" t="s">
        <v>200</v>
      </c>
      <c r="B3" s="258"/>
      <c r="C3" s="258"/>
      <c r="D3" s="258"/>
      <c r="E3" s="258"/>
      <c r="F3" s="258"/>
      <c r="G3" s="258"/>
    </row>
    <row r="4" spans="1:7" ht="8.25" customHeight="1">
      <c r="A4" s="311" t="s">
        <v>267</v>
      </c>
      <c r="B4" s="142"/>
      <c r="C4" s="142"/>
      <c r="D4" s="142"/>
      <c r="E4" s="142"/>
      <c r="F4" s="142"/>
      <c r="G4" s="142"/>
    </row>
    <row r="5" spans="1:7" ht="17.25" customHeight="1">
      <c r="A5" s="154"/>
      <c r="B5" s="201"/>
      <c r="C5" s="438" t="s">
        <v>0</v>
      </c>
      <c r="D5" s="439"/>
      <c r="E5" s="424" t="s">
        <v>183</v>
      </c>
      <c r="F5" s="428"/>
      <c r="G5" s="428"/>
    </row>
    <row r="6" spans="1:7" ht="15" customHeight="1">
      <c r="A6" s="312" t="s">
        <v>1</v>
      </c>
      <c r="B6" s="178" t="s">
        <v>5</v>
      </c>
      <c r="C6" s="441" t="s">
        <v>44</v>
      </c>
      <c r="D6" s="442"/>
      <c r="E6" s="426" t="s">
        <v>184</v>
      </c>
      <c r="F6" s="429"/>
      <c r="G6" s="429"/>
    </row>
    <row r="7" spans="1:7" ht="27">
      <c r="A7" s="313" t="s">
        <v>29</v>
      </c>
      <c r="B7" s="180" t="s">
        <v>47</v>
      </c>
      <c r="C7" s="219" t="s">
        <v>2</v>
      </c>
      <c r="D7" s="178" t="s">
        <v>3</v>
      </c>
      <c r="E7" s="80" t="s">
        <v>187</v>
      </c>
      <c r="F7" s="81" t="s">
        <v>190</v>
      </c>
      <c r="G7" s="82" t="s">
        <v>188</v>
      </c>
    </row>
    <row r="8" spans="2:7" ht="30.75" customHeight="1">
      <c r="B8" s="180"/>
      <c r="C8" s="336" t="s">
        <v>46</v>
      </c>
      <c r="D8" s="334" t="s">
        <v>45</v>
      </c>
      <c r="E8" s="84" t="s">
        <v>186</v>
      </c>
      <c r="F8" s="85" t="s">
        <v>189</v>
      </c>
      <c r="G8" s="86" t="s">
        <v>185</v>
      </c>
    </row>
    <row r="9" spans="1:7" ht="13.5">
      <c r="A9" s="142"/>
      <c r="B9" s="221"/>
      <c r="C9" s="445" t="s">
        <v>224</v>
      </c>
      <c r="D9" s="446"/>
      <c r="E9" s="446"/>
      <c r="F9" s="446"/>
      <c r="G9" s="153"/>
    </row>
    <row r="10" spans="1:7" ht="6" customHeight="1">
      <c r="A10" s="146"/>
      <c r="B10" s="175"/>
      <c r="C10" s="250"/>
      <c r="D10" s="250"/>
      <c r="E10" s="250"/>
      <c r="F10" s="250"/>
      <c r="G10" s="186"/>
    </row>
    <row r="11" spans="1:7" ht="4.5" customHeight="1">
      <c r="A11" s="141"/>
      <c r="B11" s="130"/>
      <c r="C11" s="130"/>
      <c r="D11" s="130"/>
      <c r="E11" s="130"/>
      <c r="F11" s="130"/>
      <c r="G11" s="155"/>
    </row>
    <row r="12" spans="1:10" ht="13.5">
      <c r="A12" s="156" t="s">
        <v>32</v>
      </c>
      <c r="B12" s="127">
        <v>319.9</v>
      </c>
      <c r="C12" s="127">
        <v>32.5</v>
      </c>
      <c r="D12" s="127">
        <v>287.4</v>
      </c>
      <c r="E12" s="127">
        <v>99.1</v>
      </c>
      <c r="F12" s="127">
        <v>106.8</v>
      </c>
      <c r="G12" s="126">
        <v>114</v>
      </c>
      <c r="I12" s="132"/>
      <c r="J12" s="132"/>
    </row>
    <row r="13" spans="1:10" ht="13.5">
      <c r="A13" s="188" t="s">
        <v>33</v>
      </c>
      <c r="B13" s="160"/>
      <c r="C13" s="160"/>
      <c r="D13" s="160"/>
      <c r="E13" s="160"/>
      <c r="F13" s="160"/>
      <c r="G13" s="133"/>
      <c r="I13" s="132"/>
      <c r="J13" s="132"/>
    </row>
    <row r="14" spans="1:10" ht="4.5" customHeight="1">
      <c r="A14" s="164"/>
      <c r="B14" s="160"/>
      <c r="C14" s="160"/>
      <c r="D14" s="160"/>
      <c r="E14" s="160"/>
      <c r="F14" s="160"/>
      <c r="G14" s="133"/>
      <c r="I14" s="132"/>
      <c r="J14" s="132"/>
    </row>
    <row r="15" spans="1:10" ht="13.5">
      <c r="A15" s="156" t="s">
        <v>220</v>
      </c>
      <c r="B15" s="160"/>
      <c r="C15" s="160"/>
      <c r="D15" s="160"/>
      <c r="E15" s="160"/>
      <c r="F15" s="160"/>
      <c r="G15" s="133"/>
      <c r="I15" s="132"/>
      <c r="J15" s="132"/>
    </row>
    <row r="16" spans="1:10" ht="6" customHeight="1">
      <c r="A16" s="159"/>
      <c r="B16" s="160"/>
      <c r="C16" s="160"/>
      <c r="D16" s="160"/>
      <c r="E16" s="160"/>
      <c r="F16" s="160"/>
      <c r="G16" s="133"/>
      <c r="I16" s="132"/>
      <c r="J16" s="132"/>
    </row>
    <row r="17" spans="1:10" ht="13.5">
      <c r="A17" s="156" t="s">
        <v>39</v>
      </c>
      <c r="B17" s="130">
        <v>58.8</v>
      </c>
      <c r="C17" s="130">
        <v>0.8</v>
      </c>
      <c r="D17" s="130">
        <v>58</v>
      </c>
      <c r="E17" s="130">
        <v>25.5</v>
      </c>
      <c r="F17" s="130">
        <v>19.1</v>
      </c>
      <c r="G17" s="132">
        <v>14.2</v>
      </c>
      <c r="I17" s="132"/>
      <c r="J17" s="132"/>
    </row>
    <row r="18" spans="1:10" ht="13.5">
      <c r="A18" s="188" t="s">
        <v>40</v>
      </c>
      <c r="B18" s="160"/>
      <c r="C18" s="160"/>
      <c r="D18" s="160"/>
      <c r="E18" s="160"/>
      <c r="F18" s="160"/>
      <c r="G18" s="133"/>
      <c r="I18" s="132"/>
      <c r="J18" s="132"/>
    </row>
    <row r="19" spans="1:10" ht="8.25" customHeight="1">
      <c r="A19" s="188"/>
      <c r="B19" s="160"/>
      <c r="C19" s="160"/>
      <c r="D19" s="160"/>
      <c r="E19" s="160"/>
      <c r="F19" s="160"/>
      <c r="G19" s="133"/>
      <c r="I19" s="132"/>
      <c r="J19" s="132"/>
    </row>
    <row r="20" spans="1:10" ht="13.5">
      <c r="A20" s="156" t="s">
        <v>91</v>
      </c>
      <c r="B20" s="130">
        <v>45.2</v>
      </c>
      <c r="C20" s="130">
        <v>0.4</v>
      </c>
      <c r="D20" s="130">
        <v>44.8</v>
      </c>
      <c r="E20" s="130">
        <v>9.2</v>
      </c>
      <c r="F20" s="130">
        <v>16.5</v>
      </c>
      <c r="G20" s="132">
        <v>19.5</v>
      </c>
      <c r="I20" s="132"/>
      <c r="J20" s="132"/>
    </row>
    <row r="21" spans="1:10" ht="13.5">
      <c r="A21" s="188" t="s">
        <v>41</v>
      </c>
      <c r="B21" s="160"/>
      <c r="C21" s="160"/>
      <c r="D21" s="160"/>
      <c r="E21" s="160"/>
      <c r="F21" s="160"/>
      <c r="G21" s="133"/>
      <c r="I21" s="132"/>
      <c r="J21" s="132"/>
    </row>
    <row r="22" spans="1:10" ht="10.5" customHeight="1">
      <c r="A22" s="188"/>
      <c r="B22" s="160"/>
      <c r="C22" s="160"/>
      <c r="D22" s="160"/>
      <c r="E22" s="160"/>
      <c r="F22" s="160"/>
      <c r="G22" s="133"/>
      <c r="I22" s="132"/>
      <c r="J22" s="132"/>
    </row>
    <row r="23" spans="1:10" ht="18.75" customHeight="1">
      <c r="A23" s="156" t="s">
        <v>225</v>
      </c>
      <c r="B23" s="130">
        <v>83.7</v>
      </c>
      <c r="C23" s="130">
        <v>0.4</v>
      </c>
      <c r="D23" s="130">
        <v>83.3</v>
      </c>
      <c r="E23" s="130">
        <v>13.9</v>
      </c>
      <c r="F23" s="130">
        <v>32.4</v>
      </c>
      <c r="G23" s="132">
        <v>37.4</v>
      </c>
      <c r="I23" s="132"/>
      <c r="J23" s="132"/>
    </row>
    <row r="24" spans="1:10" ht="13.5">
      <c r="A24" s="188" t="s">
        <v>92</v>
      </c>
      <c r="B24" s="160"/>
      <c r="C24" s="160"/>
      <c r="D24" s="160"/>
      <c r="E24" s="160"/>
      <c r="F24" s="160"/>
      <c r="G24" s="133"/>
      <c r="I24" s="132"/>
      <c r="J24" s="132"/>
    </row>
    <row r="25" spans="1:10" ht="10.5" customHeight="1">
      <c r="A25" s="188"/>
      <c r="B25" s="160"/>
      <c r="C25" s="160"/>
      <c r="D25" s="160"/>
      <c r="E25" s="160"/>
      <c r="F25" s="160"/>
      <c r="G25" s="133"/>
      <c r="I25" s="132"/>
      <c r="J25" s="132"/>
    </row>
    <row r="26" spans="1:10" ht="13.5">
      <c r="A26" s="156" t="s">
        <v>93</v>
      </c>
      <c r="B26" s="130">
        <v>17.2</v>
      </c>
      <c r="C26" s="130">
        <v>4.7</v>
      </c>
      <c r="D26" s="130">
        <v>12.5</v>
      </c>
      <c r="E26" s="130">
        <v>6.2</v>
      </c>
      <c r="F26" s="130">
        <v>4.7</v>
      </c>
      <c r="G26" s="132">
        <v>6.3</v>
      </c>
      <c r="I26" s="132"/>
      <c r="J26" s="132"/>
    </row>
    <row r="27" spans="1:10" ht="13.5">
      <c r="A27" s="188" t="s">
        <v>94</v>
      </c>
      <c r="B27" s="160"/>
      <c r="C27" s="160"/>
      <c r="D27" s="160"/>
      <c r="E27" s="160"/>
      <c r="F27" s="160"/>
      <c r="G27" s="133"/>
      <c r="I27" s="132"/>
      <c r="J27" s="132"/>
    </row>
    <row r="28" spans="1:10" ht="10.5" customHeight="1">
      <c r="A28" s="188"/>
      <c r="B28" s="160"/>
      <c r="C28" s="160"/>
      <c r="D28" s="160"/>
      <c r="E28" s="160"/>
      <c r="F28" s="160"/>
      <c r="G28" s="133"/>
      <c r="I28" s="132"/>
      <c r="J28" s="132"/>
    </row>
    <row r="29" spans="1:10" ht="13.5">
      <c r="A29" s="156" t="s">
        <v>95</v>
      </c>
      <c r="B29" s="130">
        <v>11.2</v>
      </c>
      <c r="C29" s="130">
        <v>0.8</v>
      </c>
      <c r="D29" s="130">
        <v>10.4</v>
      </c>
      <c r="E29" s="130">
        <v>1.1</v>
      </c>
      <c r="F29" s="130">
        <v>4.8</v>
      </c>
      <c r="G29" s="132">
        <v>5.3</v>
      </c>
      <c r="I29" s="132"/>
      <c r="J29" s="132"/>
    </row>
    <row r="30" spans="1:10" ht="13.5">
      <c r="A30" s="188" t="s">
        <v>96</v>
      </c>
      <c r="B30" s="160"/>
      <c r="C30" s="160"/>
      <c r="D30" s="160"/>
      <c r="E30" s="160"/>
      <c r="F30" s="160"/>
      <c r="G30" s="133"/>
      <c r="I30" s="132"/>
      <c r="J30" s="132"/>
    </row>
    <row r="31" spans="1:10" ht="10.5" customHeight="1">
      <c r="A31" s="188"/>
      <c r="B31" s="160"/>
      <c r="C31" s="160"/>
      <c r="D31" s="160"/>
      <c r="E31" s="160"/>
      <c r="F31" s="160"/>
      <c r="G31" s="133"/>
      <c r="I31" s="132"/>
      <c r="J31" s="132"/>
    </row>
    <row r="32" spans="1:10" ht="13.5">
      <c r="A32" s="156" t="s">
        <v>97</v>
      </c>
      <c r="B32" s="130">
        <v>8.6</v>
      </c>
      <c r="C32" s="130">
        <v>0.2</v>
      </c>
      <c r="D32" s="130">
        <v>8.4</v>
      </c>
      <c r="E32" s="130">
        <v>3.5</v>
      </c>
      <c r="F32" s="130">
        <v>1.9</v>
      </c>
      <c r="G32" s="132">
        <v>3.2</v>
      </c>
      <c r="I32" s="132"/>
      <c r="J32" s="132"/>
    </row>
    <row r="33" spans="1:10" ht="13.5">
      <c r="A33" s="188" t="s">
        <v>98</v>
      </c>
      <c r="B33" s="160"/>
      <c r="C33" s="160"/>
      <c r="D33" s="160"/>
      <c r="E33" s="160"/>
      <c r="F33" s="160"/>
      <c r="G33" s="133"/>
      <c r="I33" s="132"/>
      <c r="J33" s="132"/>
    </row>
    <row r="34" spans="1:10" ht="10.5" customHeight="1">
      <c r="A34" s="188"/>
      <c r="B34" s="160"/>
      <c r="C34" s="160"/>
      <c r="D34" s="160"/>
      <c r="E34" s="160"/>
      <c r="F34" s="160"/>
      <c r="G34" s="133"/>
      <c r="I34" s="132"/>
      <c r="J34" s="132"/>
    </row>
    <row r="35" spans="1:10" ht="13.5">
      <c r="A35" s="156" t="s">
        <v>99</v>
      </c>
      <c r="B35" s="130">
        <v>7.2</v>
      </c>
      <c r="C35" s="130">
        <v>0.5</v>
      </c>
      <c r="D35" s="130">
        <v>6.7</v>
      </c>
      <c r="E35" s="130">
        <v>5</v>
      </c>
      <c r="F35" s="130">
        <v>0.8</v>
      </c>
      <c r="G35" s="132">
        <v>1.4</v>
      </c>
      <c r="I35" s="132"/>
      <c r="J35" s="132"/>
    </row>
    <row r="36" spans="1:10" ht="13.5">
      <c r="A36" s="188" t="s">
        <v>100</v>
      </c>
      <c r="B36" s="160"/>
      <c r="C36" s="160"/>
      <c r="D36" s="160"/>
      <c r="E36" s="160"/>
      <c r="F36" s="160"/>
      <c r="G36" s="133"/>
      <c r="I36" s="132"/>
      <c r="J36" s="132"/>
    </row>
    <row r="37" spans="1:10" ht="10.5" customHeight="1">
      <c r="A37" s="188"/>
      <c r="B37" s="160"/>
      <c r="C37" s="160"/>
      <c r="D37" s="160"/>
      <c r="E37" s="160"/>
      <c r="F37" s="160"/>
      <c r="G37" s="133"/>
      <c r="I37" s="132"/>
      <c r="J37" s="132"/>
    </row>
    <row r="38" spans="1:10" ht="27">
      <c r="A38" s="156" t="s">
        <v>147</v>
      </c>
      <c r="B38" s="130">
        <v>18.5</v>
      </c>
      <c r="C38" s="130">
        <v>1</v>
      </c>
      <c r="D38" s="130">
        <v>17.5</v>
      </c>
      <c r="E38" s="130">
        <v>4</v>
      </c>
      <c r="F38" s="130">
        <v>3.2</v>
      </c>
      <c r="G38" s="132">
        <v>11.3</v>
      </c>
      <c r="I38" s="132"/>
      <c r="J38" s="132"/>
    </row>
    <row r="39" spans="1:10" ht="18" customHeight="1">
      <c r="A39" s="188" t="s">
        <v>102</v>
      </c>
      <c r="B39" s="160"/>
      <c r="C39" s="160"/>
      <c r="D39" s="160"/>
      <c r="E39" s="160"/>
      <c r="F39" s="160"/>
      <c r="G39" s="133"/>
      <c r="I39" s="132"/>
      <c r="J39" s="132"/>
    </row>
    <row r="40" spans="1:10" ht="10.5" customHeight="1">
      <c r="A40" s="188"/>
      <c r="B40" s="160"/>
      <c r="C40" s="160"/>
      <c r="D40" s="160"/>
      <c r="E40" s="160"/>
      <c r="F40" s="160"/>
      <c r="G40" s="133"/>
      <c r="I40" s="132"/>
      <c r="J40" s="132"/>
    </row>
    <row r="41" spans="1:10" ht="19.5" customHeight="1">
      <c r="A41" s="156" t="s">
        <v>226</v>
      </c>
      <c r="B41" s="130">
        <v>20</v>
      </c>
      <c r="C41" s="130">
        <v>0.4</v>
      </c>
      <c r="D41" s="130">
        <v>19.6</v>
      </c>
      <c r="E41" s="130">
        <v>11.6</v>
      </c>
      <c r="F41" s="130">
        <v>4.8</v>
      </c>
      <c r="G41" s="132">
        <v>3.6</v>
      </c>
      <c r="I41" s="132"/>
      <c r="J41" s="132"/>
    </row>
    <row r="42" spans="1:10" ht="15" customHeight="1">
      <c r="A42" s="188" t="s">
        <v>103</v>
      </c>
      <c r="B42" s="160"/>
      <c r="C42" s="160"/>
      <c r="D42" s="160"/>
      <c r="E42" s="160"/>
      <c r="F42" s="160"/>
      <c r="G42" s="133"/>
      <c r="I42" s="132"/>
      <c r="J42" s="132"/>
    </row>
    <row r="43" spans="1:10" ht="8.25" customHeight="1">
      <c r="A43" s="188"/>
      <c r="B43" s="160"/>
      <c r="C43" s="160"/>
      <c r="D43" s="160"/>
      <c r="E43" s="160"/>
      <c r="F43" s="160"/>
      <c r="G43" s="133"/>
      <c r="I43" s="132"/>
      <c r="J43" s="132"/>
    </row>
    <row r="44" spans="1:10" ht="42.75">
      <c r="A44" s="156" t="s">
        <v>263</v>
      </c>
      <c r="B44" s="130">
        <v>5.6</v>
      </c>
      <c r="C44" s="130">
        <v>5.6</v>
      </c>
      <c r="D44" s="130">
        <v>0</v>
      </c>
      <c r="E44" s="130">
        <v>3.6</v>
      </c>
      <c r="F44" s="130">
        <v>2</v>
      </c>
      <c r="G44" s="132">
        <v>0</v>
      </c>
      <c r="I44" s="132"/>
      <c r="J44" s="132"/>
    </row>
    <row r="45" spans="1:10" ht="27">
      <c r="A45" s="188" t="s">
        <v>68</v>
      </c>
      <c r="B45" s="160"/>
      <c r="C45" s="160"/>
      <c r="D45" s="160"/>
      <c r="E45" s="160"/>
      <c r="F45" s="160"/>
      <c r="G45" s="133"/>
      <c r="I45" s="132"/>
      <c r="J45" s="132"/>
    </row>
    <row r="46" spans="1:10" ht="8.25" customHeight="1">
      <c r="A46" s="164"/>
      <c r="B46" s="160"/>
      <c r="C46" s="160"/>
      <c r="D46" s="160"/>
      <c r="E46" s="160"/>
      <c r="F46" s="160"/>
      <c r="G46" s="133"/>
      <c r="I46" s="132"/>
      <c r="J46" s="132"/>
    </row>
    <row r="47" spans="1:10" ht="13.5">
      <c r="A47" s="156" t="s">
        <v>42</v>
      </c>
      <c r="B47" s="130">
        <v>15.6</v>
      </c>
      <c r="C47" s="130">
        <v>10.3</v>
      </c>
      <c r="D47" s="130">
        <v>5.3</v>
      </c>
      <c r="E47" s="130">
        <v>5.6</v>
      </c>
      <c r="F47" s="130">
        <v>7.4</v>
      </c>
      <c r="G47" s="132">
        <v>2.6</v>
      </c>
      <c r="I47" s="132"/>
      <c r="J47" s="132"/>
    </row>
    <row r="48" spans="1:10" ht="13.5">
      <c r="A48" s="188" t="s">
        <v>43</v>
      </c>
      <c r="B48" s="160"/>
      <c r="C48" s="160"/>
      <c r="D48" s="160"/>
      <c r="E48" s="160"/>
      <c r="F48" s="160"/>
      <c r="G48" s="133"/>
      <c r="I48" s="132"/>
      <c r="J48" s="132"/>
    </row>
    <row r="49" spans="1:10" ht="10.5" customHeight="1">
      <c r="A49" s="188"/>
      <c r="B49" s="160"/>
      <c r="C49" s="160"/>
      <c r="D49" s="160"/>
      <c r="E49" s="160"/>
      <c r="F49" s="160"/>
      <c r="G49" s="133"/>
      <c r="I49" s="132"/>
      <c r="J49" s="132"/>
    </row>
    <row r="50" spans="1:10" ht="13.5">
      <c r="A50" s="156" t="s">
        <v>104</v>
      </c>
      <c r="B50" s="130">
        <v>7.1</v>
      </c>
      <c r="C50" s="130">
        <v>3.1</v>
      </c>
      <c r="D50" s="130">
        <v>4</v>
      </c>
      <c r="E50" s="130">
        <v>2.5</v>
      </c>
      <c r="F50" s="130">
        <v>2.6</v>
      </c>
      <c r="G50" s="132">
        <v>2</v>
      </c>
      <c r="I50" s="132"/>
      <c r="J50" s="132"/>
    </row>
    <row r="51" spans="1:10" ht="13.5">
      <c r="A51" s="188" t="s">
        <v>105</v>
      </c>
      <c r="B51" s="160"/>
      <c r="C51" s="160"/>
      <c r="D51" s="160"/>
      <c r="E51" s="160"/>
      <c r="F51" s="160"/>
      <c r="G51" s="133"/>
      <c r="I51" s="132"/>
      <c r="J51" s="132"/>
    </row>
    <row r="52" spans="1:10" ht="10.5" customHeight="1">
      <c r="A52" s="188"/>
      <c r="B52" s="160"/>
      <c r="C52" s="160"/>
      <c r="D52" s="160"/>
      <c r="E52" s="160"/>
      <c r="F52" s="160"/>
      <c r="G52" s="133"/>
      <c r="I52" s="132"/>
      <c r="J52" s="132"/>
    </row>
    <row r="53" spans="1:10" ht="27">
      <c r="A53" s="156" t="s">
        <v>110</v>
      </c>
      <c r="B53" s="130">
        <v>2.6</v>
      </c>
      <c r="C53" s="130">
        <v>1.6</v>
      </c>
      <c r="D53" s="130">
        <v>1</v>
      </c>
      <c r="E53" s="130">
        <v>0.8</v>
      </c>
      <c r="F53" s="130">
        <v>1</v>
      </c>
      <c r="G53" s="132">
        <v>0.8</v>
      </c>
      <c r="I53" s="132"/>
      <c r="J53" s="132"/>
    </row>
    <row r="54" spans="1:7" ht="13.5">
      <c r="A54" s="188" t="s">
        <v>106</v>
      </c>
      <c r="B54" s="160"/>
      <c r="C54" s="160"/>
      <c r="D54" s="160"/>
      <c r="E54" s="160"/>
      <c r="F54" s="160"/>
      <c r="G54" s="133"/>
    </row>
    <row r="55" spans="2:7" ht="9.75" customHeight="1">
      <c r="B55" s="251"/>
      <c r="C55" s="251"/>
      <c r="D55" s="251"/>
      <c r="E55" s="251"/>
      <c r="F55" s="251"/>
      <c r="G55" s="251"/>
    </row>
    <row r="56" spans="1:7" ht="13.5">
      <c r="A56" s="105" t="s">
        <v>107</v>
      </c>
      <c r="B56" s="139">
        <v>3.4</v>
      </c>
      <c r="C56" s="155">
        <v>0</v>
      </c>
      <c r="D56" s="251">
        <v>3.4</v>
      </c>
      <c r="E56" s="251">
        <v>0.3</v>
      </c>
      <c r="F56" s="251">
        <v>0.8</v>
      </c>
      <c r="G56" s="251">
        <v>2.3</v>
      </c>
    </row>
    <row r="57" spans="1:7" ht="13.5">
      <c r="A57" s="119" t="s">
        <v>108</v>
      </c>
      <c r="C57" s="251"/>
      <c r="D57" s="251"/>
      <c r="E57" s="251"/>
      <c r="F57" s="251"/>
      <c r="G57" s="251"/>
    </row>
  </sheetData>
  <sheetProtection/>
  <mergeCells count="5">
    <mergeCell ref="C9:F9"/>
    <mergeCell ref="C5:D5"/>
    <mergeCell ref="C6:D6"/>
    <mergeCell ref="E5:G5"/>
    <mergeCell ref="E6:G6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portrait" paperSize="9" scale="90" r:id="rId1"/>
  <headerFooter scaleWithDoc="0">
    <oddFooter>&amp;C46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2" sqref="A2"/>
    </sheetView>
  </sheetViews>
  <sheetFormatPr defaultColWidth="9.140625" defaultRowHeight="12.75"/>
  <cols>
    <col min="1" max="1" width="40.421875" style="46" customWidth="1"/>
    <col min="2" max="2" width="9.8515625" style="46" customWidth="1"/>
    <col min="3" max="3" width="9.421875" style="46" customWidth="1"/>
    <col min="4" max="4" width="9.8515625" style="46" customWidth="1"/>
    <col min="5" max="5" width="9.57421875" style="46" customWidth="1"/>
    <col min="6" max="6" width="9.7109375" style="46" customWidth="1"/>
    <col min="7" max="16384" width="9.140625" style="46" customWidth="1"/>
  </cols>
  <sheetData>
    <row r="1" ht="13.5">
      <c r="A1" s="43" t="s">
        <v>304</v>
      </c>
    </row>
    <row r="2" ht="13.5">
      <c r="A2" s="45" t="s">
        <v>322</v>
      </c>
    </row>
    <row r="3" ht="8.25" customHeight="1"/>
    <row r="4" spans="1:6" ht="19.5" customHeight="1">
      <c r="A4" s="47"/>
      <c r="B4" s="424" t="s">
        <v>117</v>
      </c>
      <c r="C4" s="428"/>
      <c r="D4" s="428"/>
      <c r="E4" s="425"/>
      <c r="F4" s="476" t="s">
        <v>67</v>
      </c>
    </row>
    <row r="5" spans="1:6" ht="19.5" customHeight="1">
      <c r="A5" s="75" t="s">
        <v>1</v>
      </c>
      <c r="B5" s="65"/>
      <c r="C5" s="292" t="s">
        <v>118</v>
      </c>
      <c r="D5" s="293"/>
      <c r="E5" s="294"/>
      <c r="F5" s="482"/>
    </row>
    <row r="6" spans="1:6" ht="13.5">
      <c r="A6" s="87" t="s">
        <v>29</v>
      </c>
      <c r="B6" s="432" t="s">
        <v>34</v>
      </c>
      <c r="C6" s="432" t="s">
        <v>35</v>
      </c>
      <c r="D6" s="432" t="s">
        <v>36</v>
      </c>
      <c r="E6" s="432" t="s">
        <v>37</v>
      </c>
      <c r="F6" s="482"/>
    </row>
    <row r="7" spans="2:6" ht="13.5">
      <c r="B7" s="434"/>
      <c r="C7" s="434"/>
      <c r="D7" s="434"/>
      <c r="E7" s="434"/>
      <c r="F7" s="483"/>
    </row>
    <row r="8" spans="1:6" ht="13.5">
      <c r="A8" s="101"/>
      <c r="B8" s="430" t="s">
        <v>264</v>
      </c>
      <c r="C8" s="435"/>
      <c r="D8" s="435"/>
      <c r="E8" s="435"/>
      <c r="F8" s="435"/>
    </row>
    <row r="9" spans="1:6" ht="13.5">
      <c r="A9" s="47"/>
      <c r="B9" s="58"/>
      <c r="C9" s="58"/>
      <c r="D9" s="58"/>
      <c r="E9" s="58"/>
      <c r="F9" s="109"/>
    </row>
    <row r="10" spans="1:12" s="43" customFormat="1" ht="13.5">
      <c r="A10" s="105" t="s">
        <v>32</v>
      </c>
      <c r="B10" s="127">
        <v>95.6</v>
      </c>
      <c r="C10" s="127">
        <v>72.7</v>
      </c>
      <c r="D10" s="127">
        <v>79.8</v>
      </c>
      <c r="E10" s="127">
        <v>71.8</v>
      </c>
      <c r="F10" s="236">
        <f>B10+C10+D10+E10</f>
        <v>319.90000000000003</v>
      </c>
      <c r="G10" s="300"/>
      <c r="H10" s="295"/>
      <c r="I10" s="295"/>
      <c r="J10" s="295"/>
      <c r="K10" s="298"/>
      <c r="L10" s="295"/>
    </row>
    <row r="11" spans="1:12" ht="13.5">
      <c r="A11" s="119" t="s">
        <v>69</v>
      </c>
      <c r="B11" s="160"/>
      <c r="C11" s="160"/>
      <c r="D11" s="160"/>
      <c r="E11" s="160"/>
      <c r="F11" s="129"/>
      <c r="G11" s="297"/>
      <c r="H11" s="139"/>
      <c r="I11" s="139"/>
      <c r="J11" s="139"/>
      <c r="K11" s="139"/>
      <c r="L11" s="139"/>
    </row>
    <row r="12" spans="1:12" ht="13.5">
      <c r="A12" s="54"/>
      <c r="B12" s="160"/>
      <c r="C12" s="160"/>
      <c r="D12" s="160"/>
      <c r="E12" s="160"/>
      <c r="F12" s="129"/>
      <c r="G12" s="65"/>
      <c r="H12" s="139"/>
      <c r="I12" s="139"/>
      <c r="J12" s="139"/>
      <c r="K12" s="139"/>
      <c r="L12" s="139"/>
    </row>
    <row r="13" spans="1:12" s="43" customFormat="1" ht="13.5">
      <c r="A13" s="105" t="s">
        <v>6</v>
      </c>
      <c r="B13" s="130">
        <v>28.8</v>
      </c>
      <c r="C13" s="130">
        <v>15.3</v>
      </c>
      <c r="D13" s="130">
        <v>21.9</v>
      </c>
      <c r="E13" s="130">
        <v>23.3</v>
      </c>
      <c r="F13" s="155">
        <f>E13+D13+C13+B13</f>
        <v>89.3</v>
      </c>
      <c r="G13" s="300"/>
      <c r="H13" s="295"/>
      <c r="I13" s="295"/>
      <c r="J13" s="295"/>
      <c r="K13" s="295"/>
      <c r="L13" s="298"/>
    </row>
    <row r="14" spans="1:12" ht="13.5">
      <c r="A14" s="105"/>
      <c r="B14" s="160"/>
      <c r="C14" s="160"/>
      <c r="D14" s="160"/>
      <c r="E14" s="160"/>
      <c r="F14" s="129"/>
      <c r="G14" s="135"/>
      <c r="H14" s="139"/>
      <c r="I14" s="139"/>
      <c r="J14" s="139"/>
      <c r="K14" s="139"/>
      <c r="L14" s="139"/>
    </row>
    <row r="15" spans="1:12" ht="13.5">
      <c r="A15" s="54" t="s">
        <v>8</v>
      </c>
      <c r="B15" s="130">
        <v>4.6</v>
      </c>
      <c r="C15" s="130">
        <v>2.9</v>
      </c>
      <c r="D15" s="130">
        <v>4.1</v>
      </c>
      <c r="E15" s="130">
        <v>3.6</v>
      </c>
      <c r="F15" s="155">
        <f>E15+D15+C15+B15</f>
        <v>15.2</v>
      </c>
      <c r="G15" s="135"/>
      <c r="H15" s="295"/>
      <c r="I15" s="295"/>
      <c r="J15" s="295"/>
      <c r="K15" s="295"/>
      <c r="L15" s="295"/>
    </row>
    <row r="16" spans="1:12" ht="13.5">
      <c r="A16" s="54" t="s">
        <v>9</v>
      </c>
      <c r="B16" s="130">
        <v>24.2</v>
      </c>
      <c r="C16" s="130">
        <v>12.4</v>
      </c>
      <c r="D16" s="130">
        <v>17.8</v>
      </c>
      <c r="E16" s="130">
        <v>19.7</v>
      </c>
      <c r="F16" s="155">
        <f>E16+D16+C16+B16</f>
        <v>74.1</v>
      </c>
      <c r="G16" s="135"/>
      <c r="H16" s="298"/>
      <c r="I16" s="295"/>
      <c r="J16" s="295"/>
      <c r="K16" s="298"/>
      <c r="L16" s="298"/>
    </row>
    <row r="17" spans="1:12" ht="13.5">
      <c r="A17" s="54"/>
      <c r="B17" s="160"/>
      <c r="C17" s="160"/>
      <c r="D17" s="160"/>
      <c r="E17" s="160"/>
      <c r="F17" s="129"/>
      <c r="G17" s="135"/>
      <c r="H17" s="139"/>
      <c r="I17" s="139"/>
      <c r="J17" s="139"/>
      <c r="K17" s="139"/>
      <c r="L17" s="139"/>
    </row>
    <row r="18" spans="1:12" s="43" customFormat="1" ht="13.5">
      <c r="A18" s="105" t="s">
        <v>7</v>
      </c>
      <c r="B18" s="130">
        <v>17.6</v>
      </c>
      <c r="C18" s="130">
        <v>16.5</v>
      </c>
      <c r="D18" s="130">
        <v>15.4</v>
      </c>
      <c r="E18" s="130">
        <v>8.7</v>
      </c>
      <c r="F18" s="155">
        <f>E18+D18+C18+B18</f>
        <v>58.2</v>
      </c>
      <c r="G18" s="300"/>
      <c r="H18" s="295"/>
      <c r="I18" s="295"/>
      <c r="J18" s="295"/>
      <c r="K18" s="299"/>
      <c r="L18" s="295"/>
    </row>
    <row r="19" spans="1:12" ht="13.5">
      <c r="A19" s="105"/>
      <c r="B19" s="160"/>
      <c r="C19" s="160"/>
      <c r="D19" s="160"/>
      <c r="E19" s="160"/>
      <c r="F19" s="129"/>
      <c r="G19" s="135"/>
      <c r="H19" s="139"/>
      <c r="I19" s="139"/>
      <c r="J19" s="139"/>
      <c r="K19" s="139"/>
      <c r="L19" s="139"/>
    </row>
    <row r="20" spans="1:12" ht="13.5">
      <c r="A20" s="54" t="s">
        <v>10</v>
      </c>
      <c r="B20" s="130">
        <v>6.8</v>
      </c>
      <c r="C20" s="130">
        <v>6.2</v>
      </c>
      <c r="D20" s="130">
        <v>8.2</v>
      </c>
      <c r="E20" s="130">
        <v>4</v>
      </c>
      <c r="F20" s="155">
        <f>E20+D20+C20+B20</f>
        <v>25.2</v>
      </c>
      <c r="G20" s="135"/>
      <c r="H20" s="298"/>
      <c r="I20" s="295"/>
      <c r="J20" s="295"/>
      <c r="K20" s="295"/>
      <c r="L20" s="295"/>
    </row>
    <row r="21" spans="1:12" ht="13.5">
      <c r="A21" s="54" t="s">
        <v>11</v>
      </c>
      <c r="B21" s="130">
        <v>10.8</v>
      </c>
      <c r="C21" s="130">
        <v>10.3</v>
      </c>
      <c r="D21" s="130">
        <v>7.2</v>
      </c>
      <c r="E21" s="130">
        <v>4.7</v>
      </c>
      <c r="F21" s="155">
        <f>E21+D21+C21+B21</f>
        <v>33</v>
      </c>
      <c r="G21" s="135"/>
      <c r="H21" s="295"/>
      <c r="I21" s="295"/>
      <c r="J21" s="295"/>
      <c r="K21" s="295"/>
      <c r="L21" s="295"/>
    </row>
    <row r="22" spans="1:12" ht="13.5">
      <c r="A22" s="54"/>
      <c r="B22" s="160"/>
      <c r="C22" s="160"/>
      <c r="D22" s="160"/>
      <c r="E22" s="160"/>
      <c r="F22" s="129"/>
      <c r="G22" s="135"/>
      <c r="H22" s="139"/>
      <c r="I22" s="139"/>
      <c r="J22" s="139"/>
      <c r="K22" s="139"/>
      <c r="L22" s="139"/>
    </row>
    <row r="23" spans="1:12" s="43" customFormat="1" ht="13.5">
      <c r="A23" s="105" t="s">
        <v>12</v>
      </c>
      <c r="B23" s="130">
        <v>11.4</v>
      </c>
      <c r="C23" s="130">
        <v>10.2</v>
      </c>
      <c r="D23" s="130">
        <v>8.3</v>
      </c>
      <c r="E23" s="130">
        <v>9.9</v>
      </c>
      <c r="F23" s="155">
        <f>E23+D23+C23+B23</f>
        <v>39.800000000000004</v>
      </c>
      <c r="G23" s="300"/>
      <c r="H23" s="295"/>
      <c r="I23" s="295"/>
      <c r="J23" s="295"/>
      <c r="K23" s="298"/>
      <c r="L23" s="295"/>
    </row>
    <row r="24" spans="1:12" ht="13.5">
      <c r="A24" s="105"/>
      <c r="B24" s="160"/>
      <c r="C24" s="160"/>
      <c r="D24" s="160"/>
      <c r="E24" s="160"/>
      <c r="F24" s="129"/>
      <c r="G24" s="135"/>
      <c r="H24" s="139"/>
      <c r="I24" s="139"/>
      <c r="J24" s="139"/>
      <c r="K24" s="139"/>
      <c r="L24" s="139"/>
    </row>
    <row r="25" spans="1:12" ht="13.5">
      <c r="A25" s="141" t="s">
        <v>13</v>
      </c>
      <c r="B25" s="130">
        <v>3.1</v>
      </c>
      <c r="C25" s="130">
        <v>2.7</v>
      </c>
      <c r="D25" s="130">
        <v>3.3</v>
      </c>
      <c r="E25" s="130">
        <v>2</v>
      </c>
      <c r="F25" s="155">
        <f>E25+D25+C25+B25</f>
        <v>11.1</v>
      </c>
      <c r="G25" s="135"/>
      <c r="H25" s="295"/>
      <c r="I25" s="295"/>
      <c r="J25" s="295"/>
      <c r="K25" s="295"/>
      <c r="L25" s="295"/>
    </row>
    <row r="26" spans="1:12" ht="13.5">
      <c r="A26" s="141" t="s">
        <v>14</v>
      </c>
      <c r="B26" s="130">
        <v>3.7</v>
      </c>
      <c r="C26" s="130">
        <v>4.5</v>
      </c>
      <c r="D26" s="130">
        <v>2.2</v>
      </c>
      <c r="E26" s="130">
        <v>3.5</v>
      </c>
      <c r="F26" s="155">
        <f>E26+D26+C26+B26</f>
        <v>13.899999999999999</v>
      </c>
      <c r="G26" s="135"/>
      <c r="H26" s="295"/>
      <c r="I26" s="295"/>
      <c r="J26" s="295"/>
      <c r="K26" s="295"/>
      <c r="L26" s="295"/>
    </row>
    <row r="27" spans="1:12" ht="13.5">
      <c r="A27" s="141" t="s">
        <v>15</v>
      </c>
      <c r="B27" s="130">
        <v>1.6</v>
      </c>
      <c r="C27" s="130">
        <v>1.2</v>
      </c>
      <c r="D27" s="130">
        <v>1.8</v>
      </c>
      <c r="E27" s="130">
        <v>1</v>
      </c>
      <c r="F27" s="155">
        <f>E27+D27+C27+B27</f>
        <v>5.6</v>
      </c>
      <c r="G27" s="135"/>
      <c r="H27" s="295"/>
      <c r="I27" s="298"/>
      <c r="J27" s="295"/>
      <c r="K27" s="295"/>
      <c r="L27" s="298"/>
    </row>
    <row r="28" spans="1:12" ht="13.5">
      <c r="A28" s="141" t="s">
        <v>16</v>
      </c>
      <c r="B28" s="130">
        <v>3</v>
      </c>
      <c r="C28" s="130">
        <v>1.8</v>
      </c>
      <c r="D28" s="130">
        <v>1</v>
      </c>
      <c r="E28" s="130">
        <v>3.4</v>
      </c>
      <c r="F28" s="155">
        <f>E28+D28+C28+B28</f>
        <v>9.2</v>
      </c>
      <c r="G28" s="135"/>
      <c r="H28" s="295"/>
      <c r="I28" s="295"/>
      <c r="J28" s="299"/>
      <c r="K28" s="295"/>
      <c r="L28" s="295"/>
    </row>
    <row r="29" spans="1:12" ht="13.5">
      <c r="A29" s="141"/>
      <c r="B29" s="160"/>
      <c r="C29" s="160"/>
      <c r="D29" s="160"/>
      <c r="E29" s="160"/>
      <c r="F29" s="129"/>
      <c r="G29" s="135"/>
      <c r="H29" s="139"/>
      <c r="I29" s="139"/>
      <c r="J29" s="139"/>
      <c r="K29" s="139"/>
      <c r="L29" s="139"/>
    </row>
    <row r="30" spans="1:12" s="43" customFormat="1" ht="13.5">
      <c r="A30" s="192" t="s">
        <v>17</v>
      </c>
      <c r="B30" s="130">
        <v>16.3</v>
      </c>
      <c r="C30" s="130">
        <v>11.4</v>
      </c>
      <c r="D30" s="130">
        <v>16.5</v>
      </c>
      <c r="E30" s="130">
        <v>12.1</v>
      </c>
      <c r="F30" s="155">
        <f>E30+D30+C30+B30</f>
        <v>56.3</v>
      </c>
      <c r="G30" s="300"/>
      <c r="H30" s="295"/>
      <c r="I30" s="295"/>
      <c r="J30" s="295"/>
      <c r="K30" s="295"/>
      <c r="L30" s="295"/>
    </row>
    <row r="31" spans="1:12" ht="13.5">
      <c r="A31" s="192"/>
      <c r="B31" s="160"/>
      <c r="C31" s="160"/>
      <c r="D31" s="160"/>
      <c r="E31" s="160"/>
      <c r="F31" s="129"/>
      <c r="G31" s="135"/>
      <c r="H31" s="139"/>
      <c r="I31" s="139"/>
      <c r="J31" s="139"/>
      <c r="K31" s="139"/>
      <c r="L31" s="139"/>
    </row>
    <row r="32" spans="1:12" ht="13.5">
      <c r="A32" s="141" t="s">
        <v>18</v>
      </c>
      <c r="B32" s="130">
        <v>1.9</v>
      </c>
      <c r="C32" s="130">
        <v>2.2</v>
      </c>
      <c r="D32" s="130">
        <v>1.4</v>
      </c>
      <c r="E32" s="130">
        <v>1.1</v>
      </c>
      <c r="F32" s="155">
        <f>E32+D32+C32+B32</f>
        <v>6.6</v>
      </c>
      <c r="G32" s="135"/>
      <c r="H32" s="295"/>
      <c r="I32" s="295"/>
      <c r="J32" s="295"/>
      <c r="K32" s="295"/>
      <c r="L32" s="295"/>
    </row>
    <row r="33" spans="1:12" ht="13.5">
      <c r="A33" s="141" t="s">
        <v>19</v>
      </c>
      <c r="B33" s="130">
        <v>11.2</v>
      </c>
      <c r="C33" s="130">
        <v>6</v>
      </c>
      <c r="D33" s="130">
        <v>10</v>
      </c>
      <c r="E33" s="130">
        <v>7.9</v>
      </c>
      <c r="F33" s="155">
        <f>E33+D33+C33+B33</f>
        <v>35.099999999999994</v>
      </c>
      <c r="G33" s="135"/>
      <c r="H33" s="295"/>
      <c r="I33" s="298"/>
      <c r="J33" s="295"/>
      <c r="K33" s="295"/>
      <c r="L33" s="295"/>
    </row>
    <row r="34" spans="1:12" ht="13.5">
      <c r="A34" s="141" t="s">
        <v>20</v>
      </c>
      <c r="B34" s="130">
        <v>3.2</v>
      </c>
      <c r="C34" s="130">
        <v>3.2</v>
      </c>
      <c r="D34" s="130">
        <v>5.1</v>
      </c>
      <c r="E34" s="130">
        <v>3.1</v>
      </c>
      <c r="F34" s="155">
        <f>E34+D34+C34+B34</f>
        <v>14.599999999999998</v>
      </c>
      <c r="G34" s="135"/>
      <c r="H34" s="295"/>
      <c r="I34" s="295"/>
      <c r="J34" s="295"/>
      <c r="K34" s="298"/>
      <c r="L34" s="295"/>
    </row>
    <row r="35" spans="1:12" ht="13.5">
      <c r="A35" s="141"/>
      <c r="B35" s="160"/>
      <c r="C35" s="160"/>
      <c r="D35" s="160"/>
      <c r="E35" s="160"/>
      <c r="F35" s="129"/>
      <c r="G35" s="135"/>
      <c r="H35" s="139"/>
      <c r="I35" s="139"/>
      <c r="J35" s="139"/>
      <c r="K35" s="139"/>
      <c r="L35" s="139"/>
    </row>
    <row r="36" spans="1:12" s="43" customFormat="1" ht="13.5">
      <c r="A36" s="192" t="s">
        <v>21</v>
      </c>
      <c r="B36" s="130">
        <v>11</v>
      </c>
      <c r="C36" s="130">
        <v>8.4</v>
      </c>
      <c r="D36" s="130">
        <v>6.6</v>
      </c>
      <c r="E36" s="130">
        <v>7.4</v>
      </c>
      <c r="F36" s="155">
        <f>E36+D36+C36+B36</f>
        <v>33.4</v>
      </c>
      <c r="G36" s="300"/>
      <c r="H36" s="295"/>
      <c r="I36" s="295"/>
      <c r="J36" s="295"/>
      <c r="K36" s="299"/>
      <c r="L36" s="295"/>
    </row>
    <row r="37" spans="1:12" ht="13.5">
      <c r="A37" s="192"/>
      <c r="B37" s="160"/>
      <c r="C37" s="160"/>
      <c r="D37" s="160"/>
      <c r="E37" s="160"/>
      <c r="F37" s="129"/>
      <c r="G37" s="135"/>
      <c r="H37" s="139"/>
      <c r="I37" s="139"/>
      <c r="J37" s="139"/>
      <c r="K37" s="139"/>
      <c r="L37" s="139"/>
    </row>
    <row r="38" spans="1:12" ht="13.5">
      <c r="A38" s="141" t="s">
        <v>22</v>
      </c>
      <c r="B38" s="130">
        <v>9.1</v>
      </c>
      <c r="C38" s="130">
        <v>6.7</v>
      </c>
      <c r="D38" s="130">
        <v>5.2</v>
      </c>
      <c r="E38" s="130">
        <v>5.6</v>
      </c>
      <c r="F38" s="155">
        <f>E38+D38+C38+B38</f>
        <v>26.6</v>
      </c>
      <c r="G38" s="135"/>
      <c r="H38" s="295"/>
      <c r="I38" s="295"/>
      <c r="J38" s="295"/>
      <c r="K38" s="299"/>
      <c r="L38" s="295"/>
    </row>
    <row r="39" spans="1:12" ht="13.5">
      <c r="A39" s="141" t="s">
        <v>23</v>
      </c>
      <c r="B39" s="130">
        <v>1.9</v>
      </c>
      <c r="C39" s="130">
        <v>1.7</v>
      </c>
      <c r="D39" s="130">
        <v>1.4</v>
      </c>
      <c r="E39" s="130">
        <v>1.8</v>
      </c>
      <c r="F39" s="155">
        <f>E39+D39+C39+B39</f>
        <v>6.800000000000001</v>
      </c>
      <c r="G39" s="135"/>
      <c r="H39" s="298"/>
      <c r="I39" s="299"/>
      <c r="J39" s="295"/>
      <c r="K39" s="295"/>
      <c r="L39" s="295"/>
    </row>
    <row r="40" spans="1:12" ht="13.5">
      <c r="A40" s="141"/>
      <c r="B40" s="160"/>
      <c r="C40" s="160"/>
      <c r="D40" s="160"/>
      <c r="E40" s="160"/>
      <c r="F40" s="129"/>
      <c r="G40" s="135"/>
      <c r="H40" s="139"/>
      <c r="I40" s="139"/>
      <c r="J40" s="139"/>
      <c r="K40" s="139"/>
      <c r="L40" s="139"/>
    </row>
    <row r="41" spans="1:12" s="43" customFormat="1" ht="13.5">
      <c r="A41" s="192" t="s">
        <v>24</v>
      </c>
      <c r="B41" s="130">
        <v>10.5</v>
      </c>
      <c r="C41" s="130">
        <v>10.9</v>
      </c>
      <c r="D41" s="130">
        <v>11.1</v>
      </c>
      <c r="E41" s="130">
        <v>10.4</v>
      </c>
      <c r="F41" s="155">
        <f>E41+D41+C41+B41</f>
        <v>42.9</v>
      </c>
      <c r="G41" s="300"/>
      <c r="H41" s="295"/>
      <c r="I41" s="295"/>
      <c r="J41" s="295"/>
      <c r="K41" s="295"/>
      <c r="L41" s="295"/>
    </row>
    <row r="42" spans="1:12" ht="13.5">
      <c r="A42" s="192"/>
      <c r="B42" s="104"/>
      <c r="C42" s="104"/>
      <c r="D42" s="104"/>
      <c r="E42" s="104"/>
      <c r="F42" s="104"/>
      <c r="G42" s="135"/>
      <c r="H42" s="139"/>
      <c r="I42" s="139"/>
      <c r="J42" s="139"/>
      <c r="K42" s="139"/>
      <c r="L42" s="139"/>
    </row>
    <row r="43" spans="1:12" ht="13.5">
      <c r="A43" s="141" t="s">
        <v>25</v>
      </c>
      <c r="B43" s="130">
        <v>2.7</v>
      </c>
      <c r="C43" s="130">
        <v>1.6</v>
      </c>
      <c r="D43" s="130">
        <v>3.7</v>
      </c>
      <c r="E43" s="130">
        <v>3.4</v>
      </c>
      <c r="F43" s="155">
        <f>E43+D43+C43+B43</f>
        <v>11.399999999999999</v>
      </c>
      <c r="G43" s="135"/>
      <c r="H43" s="295"/>
      <c r="I43" s="295"/>
      <c r="J43" s="295"/>
      <c r="K43" s="295"/>
      <c r="L43" s="295"/>
    </row>
    <row r="44" spans="1:12" ht="13.5">
      <c r="A44" s="141" t="s">
        <v>26</v>
      </c>
      <c r="B44" s="130">
        <v>5.4</v>
      </c>
      <c r="C44" s="130">
        <v>5.9</v>
      </c>
      <c r="D44" s="130">
        <v>4.8</v>
      </c>
      <c r="E44" s="130">
        <v>5.6</v>
      </c>
      <c r="F44" s="155">
        <f>E44+D44+C44+B44</f>
        <v>21.699999999999996</v>
      </c>
      <c r="G44" s="135"/>
      <c r="H44" s="295"/>
      <c r="I44" s="295"/>
      <c r="J44" s="295"/>
      <c r="K44" s="295"/>
      <c r="L44" s="295"/>
    </row>
    <row r="45" spans="1:12" ht="13.5">
      <c r="A45" s="141" t="s">
        <v>27</v>
      </c>
      <c r="B45" s="130">
        <v>2.4</v>
      </c>
      <c r="C45" s="130">
        <v>3.4</v>
      </c>
      <c r="D45" s="130">
        <v>2.6</v>
      </c>
      <c r="E45" s="130">
        <v>1.4</v>
      </c>
      <c r="F45" s="155">
        <f>E45+D45+C45+B45</f>
        <v>9.8</v>
      </c>
      <c r="G45" s="135"/>
      <c r="H45" s="295"/>
      <c r="I45" s="295"/>
      <c r="J45" s="295"/>
      <c r="K45" s="299"/>
      <c r="L45" s="295"/>
    </row>
    <row r="46" spans="1:8" ht="13.5">
      <c r="A46" s="206"/>
      <c r="B46" s="160"/>
      <c r="C46" s="160"/>
      <c r="D46" s="160"/>
      <c r="E46" s="160"/>
      <c r="F46" s="129"/>
      <c r="G46" s="102"/>
      <c r="H46" s="102"/>
    </row>
    <row r="47" spans="1:8" ht="13.5">
      <c r="A47" s="205"/>
      <c r="B47" s="98"/>
      <c r="C47" s="98"/>
      <c r="D47" s="98"/>
      <c r="E47" s="98"/>
      <c r="F47" s="98"/>
      <c r="G47" s="102"/>
      <c r="H47" s="102"/>
    </row>
    <row r="48" spans="1:8" ht="13.5">
      <c r="A48" s="205"/>
      <c r="B48" s="98"/>
      <c r="C48" s="98"/>
      <c r="D48" s="98"/>
      <c r="E48" s="98"/>
      <c r="F48" s="98"/>
      <c r="G48" s="102"/>
      <c r="H48" s="102"/>
    </row>
    <row r="49" spans="1:8" ht="13.5">
      <c r="A49" s="206"/>
      <c r="B49" s="98"/>
      <c r="C49" s="98"/>
      <c r="D49" s="98"/>
      <c r="E49" s="98"/>
      <c r="F49" s="98"/>
      <c r="G49" s="102"/>
      <c r="H49" s="102"/>
    </row>
    <row r="50" spans="1:8" ht="13.5">
      <c r="A50" s="205"/>
      <c r="B50" s="98"/>
      <c r="C50" s="98"/>
      <c r="D50" s="98"/>
      <c r="E50" s="98"/>
      <c r="F50" s="98"/>
      <c r="G50" s="102"/>
      <c r="H50" s="102"/>
    </row>
    <row r="51" spans="1:8" ht="13.5">
      <c r="A51" s="206"/>
      <c r="B51" s="98"/>
      <c r="C51" s="98"/>
      <c r="D51" s="98"/>
      <c r="E51" s="98"/>
      <c r="F51" s="98"/>
      <c r="G51" s="102"/>
      <c r="H51" s="102"/>
    </row>
    <row r="52" spans="2:8" ht="13.5">
      <c r="B52" s="102"/>
      <c r="C52" s="102"/>
      <c r="D52" s="102"/>
      <c r="E52" s="102"/>
      <c r="F52" s="102"/>
      <c r="G52" s="102"/>
      <c r="H52" s="102"/>
    </row>
    <row r="53" spans="2:8" ht="13.5">
      <c r="B53" s="102"/>
      <c r="C53" s="102"/>
      <c r="D53" s="102"/>
      <c r="E53" s="102"/>
      <c r="F53" s="102"/>
      <c r="G53" s="102"/>
      <c r="H53" s="102"/>
    </row>
    <row r="54" spans="2:8" ht="13.5">
      <c r="B54" s="102"/>
      <c r="C54" s="102"/>
      <c r="D54" s="102"/>
      <c r="E54" s="102"/>
      <c r="F54" s="102"/>
      <c r="G54" s="102"/>
      <c r="H54" s="102"/>
    </row>
    <row r="55" spans="2:8" ht="13.5">
      <c r="B55" s="102"/>
      <c r="C55" s="102"/>
      <c r="D55" s="102"/>
      <c r="E55" s="102"/>
      <c r="F55" s="102"/>
      <c r="G55" s="102"/>
      <c r="H55" s="102"/>
    </row>
    <row r="56" spans="2:8" ht="13.5">
      <c r="B56" s="102"/>
      <c r="C56" s="102"/>
      <c r="D56" s="102"/>
      <c r="E56" s="102"/>
      <c r="F56" s="102"/>
      <c r="G56" s="102"/>
      <c r="H56" s="102"/>
    </row>
    <row r="57" spans="2:8" ht="13.5">
      <c r="B57" s="102"/>
      <c r="C57" s="102"/>
      <c r="D57" s="102"/>
      <c r="E57" s="102"/>
      <c r="F57" s="102"/>
      <c r="G57" s="102"/>
      <c r="H57" s="102"/>
    </row>
    <row r="58" spans="2:8" ht="13.5">
      <c r="B58" s="102"/>
      <c r="C58" s="102"/>
      <c r="D58" s="102"/>
      <c r="E58" s="102"/>
      <c r="F58" s="102"/>
      <c r="G58" s="102"/>
      <c r="H58" s="102"/>
    </row>
    <row r="59" spans="2:8" ht="13.5">
      <c r="B59" s="102"/>
      <c r="C59" s="102"/>
      <c r="D59" s="102"/>
      <c r="E59" s="102"/>
      <c r="F59" s="102"/>
      <c r="G59" s="102"/>
      <c r="H59" s="102"/>
    </row>
    <row r="60" spans="2:8" ht="13.5">
      <c r="B60" s="102"/>
      <c r="C60" s="102"/>
      <c r="D60" s="102"/>
      <c r="E60" s="102"/>
      <c r="F60" s="102"/>
      <c r="G60" s="102"/>
      <c r="H60" s="102"/>
    </row>
    <row r="61" spans="2:8" ht="13.5">
      <c r="B61" s="102"/>
      <c r="C61" s="102"/>
      <c r="D61" s="102"/>
      <c r="E61" s="102"/>
      <c r="F61" s="102"/>
      <c r="G61" s="102"/>
      <c r="H61" s="102"/>
    </row>
    <row r="62" spans="2:8" ht="13.5">
      <c r="B62" s="102"/>
      <c r="C62" s="102"/>
      <c r="D62" s="102"/>
      <c r="E62" s="102"/>
      <c r="F62" s="102"/>
      <c r="G62" s="102"/>
      <c r="H62" s="102"/>
    </row>
    <row r="63" spans="2:8" ht="13.5">
      <c r="B63" s="102"/>
      <c r="C63" s="102"/>
      <c r="D63" s="102"/>
      <c r="E63" s="102"/>
      <c r="F63" s="102"/>
      <c r="G63" s="102"/>
      <c r="H63" s="102"/>
    </row>
  </sheetData>
  <sheetProtection/>
  <mergeCells count="7">
    <mergeCell ref="B8:F8"/>
    <mergeCell ref="B4:E4"/>
    <mergeCell ref="B6:B7"/>
    <mergeCell ref="C6:C7"/>
    <mergeCell ref="D6:D7"/>
    <mergeCell ref="E6:E7"/>
    <mergeCell ref="F4:F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scaleWithDoc="0">
    <oddFooter>&amp;C47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542"/>
  <sheetViews>
    <sheetView workbookViewId="0" topLeftCell="A1">
      <selection activeCell="A44" sqref="A44"/>
    </sheetView>
  </sheetViews>
  <sheetFormatPr defaultColWidth="9.140625" defaultRowHeight="12.75"/>
  <cols>
    <col min="1" max="1" width="39.00390625" style="139" customWidth="1"/>
    <col min="2" max="2" width="9.00390625" style="139" customWidth="1"/>
    <col min="3" max="3" width="9.28125" style="139" customWidth="1"/>
    <col min="4" max="4" width="9.00390625" style="139" customWidth="1"/>
    <col min="5" max="5" width="9.7109375" style="139" customWidth="1"/>
    <col min="6" max="6" width="10.28125" style="139" customWidth="1"/>
    <col min="7" max="7" width="9.28125" style="139" customWidth="1"/>
    <col min="8" max="10" width="9.140625" style="139" customWidth="1"/>
    <col min="11" max="12" width="10.57421875" style="139" bestFit="1" customWidth="1"/>
    <col min="13" max="16384" width="9.140625" style="139" customWidth="1"/>
  </cols>
  <sheetData>
    <row r="1" ht="13.5">
      <c r="A1" s="143" t="s">
        <v>305</v>
      </c>
    </row>
    <row r="2" ht="15.75" customHeight="1">
      <c r="A2" s="143" t="s">
        <v>315</v>
      </c>
    </row>
    <row r="3" ht="15.75" customHeight="1">
      <c r="A3" s="144" t="s">
        <v>323</v>
      </c>
    </row>
    <row r="4" ht="13.5">
      <c r="A4" s="144" t="s">
        <v>181</v>
      </c>
    </row>
    <row r="5" ht="8.25" customHeight="1">
      <c r="A5" s="144"/>
    </row>
    <row r="6" spans="1:7" ht="16.5" customHeight="1">
      <c r="A6" s="314"/>
      <c r="B6" s="185"/>
      <c r="C6" s="437" t="s">
        <v>0</v>
      </c>
      <c r="D6" s="439"/>
      <c r="E6" s="424" t="s">
        <v>183</v>
      </c>
      <c r="F6" s="428"/>
      <c r="G6" s="428"/>
    </row>
    <row r="7" spans="1:7" ht="13.5">
      <c r="A7" s="177" t="s">
        <v>1</v>
      </c>
      <c r="B7" s="178" t="s">
        <v>5</v>
      </c>
      <c r="C7" s="440" t="s">
        <v>44</v>
      </c>
      <c r="D7" s="442"/>
      <c r="E7" s="426" t="s">
        <v>184</v>
      </c>
      <c r="F7" s="429"/>
      <c r="G7" s="429"/>
    </row>
    <row r="8" spans="1:7" ht="27">
      <c r="A8" s="179" t="s">
        <v>29</v>
      </c>
      <c r="B8" s="180" t="s">
        <v>47</v>
      </c>
      <c r="C8" s="178" t="s">
        <v>2</v>
      </c>
      <c r="D8" s="178" t="s">
        <v>3</v>
      </c>
      <c r="E8" s="80" t="s">
        <v>187</v>
      </c>
      <c r="F8" s="81" t="s">
        <v>190</v>
      </c>
      <c r="G8" s="82" t="s">
        <v>188</v>
      </c>
    </row>
    <row r="9" spans="2:7" ht="30.75" customHeight="1">
      <c r="B9" s="178"/>
      <c r="C9" s="334" t="s">
        <v>46</v>
      </c>
      <c r="D9" s="334" t="s">
        <v>45</v>
      </c>
      <c r="E9" s="337" t="s">
        <v>186</v>
      </c>
      <c r="F9" s="338" t="s">
        <v>189</v>
      </c>
      <c r="G9" s="107" t="s">
        <v>185</v>
      </c>
    </row>
    <row r="10" spans="1:7" ht="14.25">
      <c r="A10" s="315"/>
      <c r="B10" s="260"/>
      <c r="C10" s="445" t="s">
        <v>224</v>
      </c>
      <c r="D10" s="446"/>
      <c r="E10" s="446"/>
      <c r="F10" s="446"/>
      <c r="G10" s="153"/>
    </row>
    <row r="11" spans="1:7" ht="9" customHeight="1">
      <c r="A11" s="146"/>
      <c r="B11" s="201"/>
      <c r="C11" s="201"/>
      <c r="D11" s="142"/>
      <c r="E11" s="201"/>
      <c r="F11" s="142"/>
      <c r="G11" s="186"/>
    </row>
    <row r="12" spans="1:10" ht="13.5">
      <c r="A12" s="156" t="s">
        <v>32</v>
      </c>
      <c r="B12" s="127">
        <v>425.1</v>
      </c>
      <c r="C12" s="127">
        <v>81.2</v>
      </c>
      <c r="D12" s="126">
        <v>343.9</v>
      </c>
      <c r="E12" s="127">
        <v>308.7</v>
      </c>
      <c r="F12" s="126">
        <v>86.8</v>
      </c>
      <c r="G12" s="236">
        <v>29.6</v>
      </c>
      <c r="I12" s="132"/>
      <c r="J12" s="132"/>
    </row>
    <row r="13" spans="1:10" ht="13.5">
      <c r="A13" s="188" t="s">
        <v>33</v>
      </c>
      <c r="B13" s="160"/>
      <c r="C13" s="160"/>
      <c r="D13" s="133"/>
      <c r="E13" s="160"/>
      <c r="F13" s="133"/>
      <c r="G13" s="129"/>
      <c r="I13" s="132"/>
      <c r="J13" s="132"/>
    </row>
    <row r="14" spans="1:10" ht="7.5" customHeight="1">
      <c r="A14" s="164"/>
      <c r="B14" s="160"/>
      <c r="C14" s="160"/>
      <c r="D14" s="133"/>
      <c r="E14" s="160"/>
      <c r="F14" s="133"/>
      <c r="G14" s="129"/>
      <c r="I14" s="132"/>
      <c r="J14" s="132"/>
    </row>
    <row r="15" spans="1:10" ht="13.5">
      <c r="A15" s="156" t="s">
        <v>220</v>
      </c>
      <c r="B15" s="160"/>
      <c r="C15" s="160"/>
      <c r="D15" s="133"/>
      <c r="E15" s="160"/>
      <c r="F15" s="133"/>
      <c r="G15" s="129"/>
      <c r="I15" s="132"/>
      <c r="J15" s="132"/>
    </row>
    <row r="16" spans="1:10" ht="7.5" customHeight="1">
      <c r="A16" s="159"/>
      <c r="B16" s="160"/>
      <c r="C16" s="160"/>
      <c r="D16" s="133"/>
      <c r="E16" s="160"/>
      <c r="F16" s="133"/>
      <c r="G16" s="129"/>
      <c r="I16" s="132"/>
      <c r="J16" s="132"/>
    </row>
    <row r="17" spans="1:10" ht="13.5">
      <c r="A17" s="156" t="s">
        <v>39</v>
      </c>
      <c r="B17" s="130">
        <v>99.5</v>
      </c>
      <c r="C17" s="130">
        <v>1</v>
      </c>
      <c r="D17" s="132">
        <v>98.5</v>
      </c>
      <c r="E17" s="130">
        <v>80.4</v>
      </c>
      <c r="F17" s="132">
        <v>15.2</v>
      </c>
      <c r="G17" s="155">
        <v>3.9</v>
      </c>
      <c r="I17" s="132"/>
      <c r="J17" s="132"/>
    </row>
    <row r="18" spans="1:10" ht="13.5">
      <c r="A18" s="188" t="s">
        <v>40</v>
      </c>
      <c r="B18" s="160"/>
      <c r="C18" s="160"/>
      <c r="D18" s="133"/>
      <c r="E18" s="160"/>
      <c r="F18" s="133"/>
      <c r="G18" s="129"/>
      <c r="I18" s="132"/>
      <c r="J18" s="132"/>
    </row>
    <row r="19" spans="1:10" ht="10.5" customHeight="1">
      <c r="A19" s="188"/>
      <c r="B19" s="160"/>
      <c r="C19" s="160"/>
      <c r="D19" s="133"/>
      <c r="E19" s="160"/>
      <c r="F19" s="133"/>
      <c r="G19" s="129"/>
      <c r="I19" s="132"/>
      <c r="J19" s="132"/>
    </row>
    <row r="20" spans="1:10" ht="13.5">
      <c r="A20" s="156" t="s">
        <v>91</v>
      </c>
      <c r="B20" s="130">
        <v>11.3</v>
      </c>
      <c r="C20" s="130">
        <v>0.2</v>
      </c>
      <c r="D20" s="132">
        <v>11.1</v>
      </c>
      <c r="E20" s="130">
        <v>4</v>
      </c>
      <c r="F20" s="132">
        <v>3.9</v>
      </c>
      <c r="G20" s="155">
        <v>3.4</v>
      </c>
      <c r="I20" s="132"/>
      <c r="J20" s="132"/>
    </row>
    <row r="21" spans="1:10" ht="13.5">
      <c r="A21" s="188" t="s">
        <v>41</v>
      </c>
      <c r="B21" s="160"/>
      <c r="C21" s="160"/>
      <c r="D21" s="133"/>
      <c r="E21" s="160"/>
      <c r="F21" s="133"/>
      <c r="G21" s="129"/>
      <c r="I21" s="132"/>
      <c r="J21" s="132"/>
    </row>
    <row r="22" spans="1:10" ht="9.75" customHeight="1">
      <c r="A22" s="188"/>
      <c r="B22" s="160"/>
      <c r="C22" s="160"/>
      <c r="D22" s="133"/>
      <c r="E22" s="160"/>
      <c r="F22" s="133"/>
      <c r="G22" s="129"/>
      <c r="I22" s="132"/>
      <c r="J22" s="132"/>
    </row>
    <row r="23" spans="1:10" ht="20.25" customHeight="1">
      <c r="A23" s="156" t="s">
        <v>268</v>
      </c>
      <c r="B23" s="130">
        <v>66</v>
      </c>
      <c r="C23" s="130">
        <v>0</v>
      </c>
      <c r="D23" s="132">
        <v>66</v>
      </c>
      <c r="E23" s="130">
        <v>35</v>
      </c>
      <c r="F23" s="132">
        <v>23.8</v>
      </c>
      <c r="G23" s="155">
        <v>7.2</v>
      </c>
      <c r="I23" s="132"/>
      <c r="J23" s="132"/>
    </row>
    <row r="24" spans="1:10" ht="13.5">
      <c r="A24" s="188" t="s">
        <v>92</v>
      </c>
      <c r="B24" s="160"/>
      <c r="C24" s="160"/>
      <c r="D24" s="133"/>
      <c r="E24" s="160"/>
      <c r="F24" s="133"/>
      <c r="G24" s="129"/>
      <c r="I24" s="132"/>
      <c r="J24" s="132"/>
    </row>
    <row r="25" spans="1:10" ht="9.75" customHeight="1">
      <c r="A25" s="188"/>
      <c r="B25" s="160"/>
      <c r="C25" s="160"/>
      <c r="D25" s="133"/>
      <c r="E25" s="160"/>
      <c r="F25" s="133"/>
      <c r="G25" s="129"/>
      <c r="I25" s="132"/>
      <c r="J25" s="132"/>
    </row>
    <row r="26" spans="1:10" ht="13.5">
      <c r="A26" s="156" t="s">
        <v>93</v>
      </c>
      <c r="B26" s="130">
        <v>13.7</v>
      </c>
      <c r="C26" s="130">
        <v>2.5</v>
      </c>
      <c r="D26" s="132">
        <v>11.2</v>
      </c>
      <c r="E26" s="130">
        <v>9.9</v>
      </c>
      <c r="F26" s="132">
        <v>3.1</v>
      </c>
      <c r="G26" s="155">
        <v>0.7</v>
      </c>
      <c r="I26" s="132"/>
      <c r="J26" s="132"/>
    </row>
    <row r="27" spans="1:10" ht="13.5">
      <c r="A27" s="188" t="s">
        <v>94</v>
      </c>
      <c r="B27" s="160"/>
      <c r="C27" s="160"/>
      <c r="D27" s="133"/>
      <c r="E27" s="160"/>
      <c r="F27" s="133"/>
      <c r="G27" s="129"/>
      <c r="I27" s="132"/>
      <c r="J27" s="132"/>
    </row>
    <row r="28" spans="1:10" ht="9.75" customHeight="1">
      <c r="A28" s="188"/>
      <c r="B28" s="160"/>
      <c r="C28" s="160"/>
      <c r="D28" s="133"/>
      <c r="E28" s="160"/>
      <c r="F28" s="133"/>
      <c r="G28" s="129"/>
      <c r="I28" s="132"/>
      <c r="J28" s="132"/>
    </row>
    <row r="29" spans="1:10" ht="13.5">
      <c r="A29" s="156" t="s">
        <v>95</v>
      </c>
      <c r="B29" s="130">
        <v>9.9</v>
      </c>
      <c r="C29" s="130">
        <v>0.8</v>
      </c>
      <c r="D29" s="132">
        <v>9.1</v>
      </c>
      <c r="E29" s="130">
        <v>4.3</v>
      </c>
      <c r="F29" s="132">
        <v>3</v>
      </c>
      <c r="G29" s="155">
        <v>2.6</v>
      </c>
      <c r="I29" s="132"/>
      <c r="J29" s="132"/>
    </row>
    <row r="30" spans="1:10" ht="13.5">
      <c r="A30" s="188" t="s">
        <v>96</v>
      </c>
      <c r="B30" s="160"/>
      <c r="C30" s="160"/>
      <c r="D30" s="133"/>
      <c r="E30" s="160"/>
      <c r="F30" s="133"/>
      <c r="G30" s="129"/>
      <c r="I30" s="132"/>
      <c r="J30" s="132"/>
    </row>
    <row r="31" spans="1:10" ht="7.5" customHeight="1">
      <c r="A31" s="188"/>
      <c r="B31" s="160"/>
      <c r="C31" s="160"/>
      <c r="D31" s="133"/>
      <c r="E31" s="160"/>
      <c r="F31" s="133"/>
      <c r="G31" s="129"/>
      <c r="I31" s="132"/>
      <c r="J31" s="132"/>
    </row>
    <row r="32" spans="1:10" ht="13.5">
      <c r="A32" s="156" t="s">
        <v>97</v>
      </c>
      <c r="B32" s="130">
        <v>4.2</v>
      </c>
      <c r="C32" s="130">
        <v>0.2</v>
      </c>
      <c r="D32" s="132">
        <v>4</v>
      </c>
      <c r="E32" s="130">
        <v>2.6</v>
      </c>
      <c r="F32" s="132">
        <v>0.9</v>
      </c>
      <c r="G32" s="155">
        <v>0.7</v>
      </c>
      <c r="I32" s="132"/>
      <c r="J32" s="132"/>
    </row>
    <row r="33" spans="1:10" ht="13.5">
      <c r="A33" s="188" t="s">
        <v>98</v>
      </c>
      <c r="B33" s="160"/>
      <c r="C33" s="160"/>
      <c r="D33" s="133"/>
      <c r="E33" s="160"/>
      <c r="F33" s="133"/>
      <c r="G33" s="129"/>
      <c r="I33" s="132"/>
      <c r="J33" s="132"/>
    </row>
    <row r="34" spans="1:10" ht="8.25" customHeight="1">
      <c r="A34" s="188"/>
      <c r="B34" s="160"/>
      <c r="C34" s="160"/>
      <c r="D34" s="133"/>
      <c r="E34" s="160"/>
      <c r="F34" s="133"/>
      <c r="G34" s="129"/>
      <c r="I34" s="132"/>
      <c r="J34" s="132"/>
    </row>
    <row r="35" spans="1:10" ht="13.5">
      <c r="A35" s="156" t="s">
        <v>99</v>
      </c>
      <c r="B35" s="130">
        <v>3.9</v>
      </c>
      <c r="C35" s="130">
        <v>0.6</v>
      </c>
      <c r="D35" s="132">
        <v>3.3</v>
      </c>
      <c r="E35" s="130">
        <v>2.9</v>
      </c>
      <c r="F35" s="132">
        <v>0.6</v>
      </c>
      <c r="G35" s="155">
        <v>0.4</v>
      </c>
      <c r="I35" s="132"/>
      <c r="J35" s="132"/>
    </row>
    <row r="36" spans="1:10" ht="13.5">
      <c r="A36" s="188" t="s">
        <v>100</v>
      </c>
      <c r="B36" s="160"/>
      <c r="C36" s="160"/>
      <c r="D36" s="133"/>
      <c r="E36" s="160"/>
      <c r="F36" s="133"/>
      <c r="G36" s="129"/>
      <c r="I36" s="132"/>
      <c r="J36" s="132"/>
    </row>
    <row r="37" spans="1:10" ht="9" customHeight="1">
      <c r="A37" s="188"/>
      <c r="B37" s="160"/>
      <c r="C37" s="160"/>
      <c r="D37" s="133"/>
      <c r="E37" s="160"/>
      <c r="F37" s="133"/>
      <c r="G37" s="129"/>
      <c r="I37" s="132"/>
      <c r="J37" s="132"/>
    </row>
    <row r="38" spans="1:10" ht="27">
      <c r="A38" s="156" t="s">
        <v>337</v>
      </c>
      <c r="B38" s="130">
        <v>8.2</v>
      </c>
      <c r="C38" s="130">
        <v>1.8</v>
      </c>
      <c r="D38" s="132">
        <v>6.4</v>
      </c>
      <c r="E38" s="130">
        <v>3.2</v>
      </c>
      <c r="F38" s="132">
        <v>1.8</v>
      </c>
      <c r="G38" s="155">
        <v>3.2</v>
      </c>
      <c r="I38" s="132"/>
      <c r="J38" s="132"/>
    </row>
    <row r="39" spans="1:10" ht="22.5" customHeight="1">
      <c r="A39" s="188" t="s">
        <v>102</v>
      </c>
      <c r="B39" s="160"/>
      <c r="C39" s="160"/>
      <c r="D39" s="133"/>
      <c r="E39" s="160"/>
      <c r="F39" s="133"/>
      <c r="G39" s="129"/>
      <c r="I39" s="132"/>
      <c r="J39" s="132"/>
    </row>
    <row r="40" spans="1:10" ht="7.5" customHeight="1">
      <c r="A40" s="188"/>
      <c r="B40" s="160"/>
      <c r="C40" s="160"/>
      <c r="D40" s="133"/>
      <c r="E40" s="160"/>
      <c r="F40" s="133"/>
      <c r="G40" s="129"/>
      <c r="I40" s="132"/>
      <c r="J40" s="132"/>
    </row>
    <row r="41" spans="1:10" ht="12" customHeight="1">
      <c r="A41" s="222" t="s">
        <v>226</v>
      </c>
      <c r="B41" s="130">
        <v>111</v>
      </c>
      <c r="C41" s="130">
        <v>0.6</v>
      </c>
      <c r="D41" s="131">
        <v>110.4</v>
      </c>
      <c r="E41" s="130">
        <v>101.4</v>
      </c>
      <c r="F41" s="131">
        <v>8.2</v>
      </c>
      <c r="G41" s="155">
        <v>1.4</v>
      </c>
      <c r="I41" s="132"/>
      <c r="J41" s="132"/>
    </row>
    <row r="42" spans="1:10" ht="17.25" customHeight="1">
      <c r="A42" s="188" t="s">
        <v>103</v>
      </c>
      <c r="B42" s="160"/>
      <c r="C42" s="160"/>
      <c r="D42" s="133"/>
      <c r="E42" s="160"/>
      <c r="F42" s="133"/>
      <c r="G42" s="129"/>
      <c r="I42" s="132"/>
      <c r="J42" s="132"/>
    </row>
    <row r="43" spans="1:10" ht="9.75" customHeight="1">
      <c r="A43" s="188"/>
      <c r="B43" s="160"/>
      <c r="C43" s="160"/>
      <c r="D43" s="133"/>
      <c r="E43" s="160"/>
      <c r="F43" s="133"/>
      <c r="G43" s="129"/>
      <c r="I43" s="132"/>
      <c r="J43" s="132"/>
    </row>
    <row r="44" spans="1:10" ht="29.25" customHeight="1">
      <c r="A44" s="156" t="s">
        <v>250</v>
      </c>
      <c r="B44" s="130">
        <v>21.8</v>
      </c>
      <c r="C44" s="130">
        <v>21.8</v>
      </c>
      <c r="D44" s="132">
        <v>0</v>
      </c>
      <c r="E44" s="130">
        <v>17.9</v>
      </c>
      <c r="F44" s="132">
        <v>3.8</v>
      </c>
      <c r="G44" s="155">
        <v>0.1</v>
      </c>
      <c r="I44" s="132"/>
      <c r="J44" s="132"/>
    </row>
    <row r="45" spans="1:10" ht="27">
      <c r="A45" s="188" t="s">
        <v>68</v>
      </c>
      <c r="B45" s="160"/>
      <c r="C45" s="160"/>
      <c r="D45" s="133"/>
      <c r="E45" s="160"/>
      <c r="F45" s="133"/>
      <c r="G45" s="129"/>
      <c r="I45" s="132"/>
      <c r="J45" s="132"/>
    </row>
    <row r="46" spans="1:10" ht="8.25" customHeight="1">
      <c r="A46" s="164"/>
      <c r="B46" s="160"/>
      <c r="C46" s="160"/>
      <c r="D46" s="133"/>
      <c r="E46" s="160"/>
      <c r="F46" s="133"/>
      <c r="G46" s="129"/>
      <c r="I46" s="132"/>
      <c r="J46" s="132"/>
    </row>
    <row r="47" spans="1:10" ht="13.5">
      <c r="A47" s="156" t="s">
        <v>42</v>
      </c>
      <c r="B47" s="130">
        <v>17.4</v>
      </c>
      <c r="C47" s="130">
        <v>15.3</v>
      </c>
      <c r="D47" s="132">
        <v>2.1</v>
      </c>
      <c r="E47" s="130">
        <v>8.9</v>
      </c>
      <c r="F47" s="132">
        <v>7.5</v>
      </c>
      <c r="G47" s="155">
        <v>1</v>
      </c>
      <c r="I47" s="132"/>
      <c r="J47" s="132"/>
    </row>
    <row r="48" spans="1:10" ht="13.5">
      <c r="A48" s="188" t="s">
        <v>43</v>
      </c>
      <c r="B48" s="160"/>
      <c r="C48" s="160"/>
      <c r="D48" s="133"/>
      <c r="E48" s="160"/>
      <c r="F48" s="133"/>
      <c r="G48" s="129"/>
      <c r="I48" s="132"/>
      <c r="J48" s="132"/>
    </row>
    <row r="49" spans="1:10" ht="6.75" customHeight="1">
      <c r="A49" s="188"/>
      <c r="B49" s="160"/>
      <c r="C49" s="160"/>
      <c r="D49" s="133"/>
      <c r="E49" s="160"/>
      <c r="F49" s="133"/>
      <c r="G49" s="129"/>
      <c r="I49" s="132"/>
      <c r="J49" s="132"/>
    </row>
    <row r="50" spans="1:10" ht="13.5">
      <c r="A50" s="156" t="s">
        <v>104</v>
      </c>
      <c r="B50" s="130">
        <v>35.8</v>
      </c>
      <c r="C50" s="130">
        <v>26.4</v>
      </c>
      <c r="D50" s="132">
        <v>9.4</v>
      </c>
      <c r="E50" s="130">
        <v>26.4</v>
      </c>
      <c r="F50" s="132">
        <v>7.3</v>
      </c>
      <c r="G50" s="155">
        <v>2.1</v>
      </c>
      <c r="I50" s="132"/>
      <c r="J50" s="132"/>
    </row>
    <row r="51" spans="1:10" ht="13.5">
      <c r="A51" s="188" t="s">
        <v>105</v>
      </c>
      <c r="B51" s="160"/>
      <c r="C51" s="160"/>
      <c r="D51" s="133"/>
      <c r="E51" s="160"/>
      <c r="F51" s="133"/>
      <c r="G51" s="129"/>
      <c r="I51" s="132"/>
      <c r="J51" s="132"/>
    </row>
    <row r="52" spans="1:10" ht="9" customHeight="1">
      <c r="A52" s="188"/>
      <c r="B52" s="160"/>
      <c r="C52" s="160"/>
      <c r="D52" s="133"/>
      <c r="E52" s="160"/>
      <c r="F52" s="133"/>
      <c r="G52" s="129"/>
      <c r="I52" s="132"/>
      <c r="J52" s="132"/>
    </row>
    <row r="53" spans="1:10" ht="27">
      <c r="A53" s="156" t="s">
        <v>114</v>
      </c>
      <c r="B53" s="130">
        <v>4.7</v>
      </c>
      <c r="C53" s="130">
        <v>4.4</v>
      </c>
      <c r="D53" s="132">
        <v>0.3</v>
      </c>
      <c r="E53" s="130">
        <v>2.3</v>
      </c>
      <c r="F53" s="132">
        <v>1.9</v>
      </c>
      <c r="G53" s="155">
        <v>0.5</v>
      </c>
      <c r="I53" s="132"/>
      <c r="J53" s="132"/>
    </row>
    <row r="54" spans="1:10" ht="13.5">
      <c r="A54" s="188" t="s">
        <v>106</v>
      </c>
      <c r="B54" s="160"/>
      <c r="C54" s="160"/>
      <c r="D54" s="133"/>
      <c r="E54" s="160"/>
      <c r="F54" s="133"/>
      <c r="G54" s="129"/>
      <c r="I54" s="132"/>
      <c r="J54" s="132"/>
    </row>
    <row r="55" spans="1:10" ht="9.75" customHeight="1">
      <c r="A55" s="188"/>
      <c r="B55" s="133"/>
      <c r="C55" s="129"/>
      <c r="D55" s="129"/>
      <c r="E55" s="129"/>
      <c r="F55" s="129"/>
      <c r="G55" s="129"/>
      <c r="I55" s="132"/>
      <c r="J55" s="132"/>
    </row>
    <row r="56" spans="1:7" ht="13.5">
      <c r="A56" s="105" t="s">
        <v>107</v>
      </c>
      <c r="B56" s="139">
        <v>2.6</v>
      </c>
      <c r="C56" s="251">
        <v>0.3</v>
      </c>
      <c r="D56" s="251">
        <v>2.3</v>
      </c>
      <c r="E56" s="251">
        <v>1.2</v>
      </c>
      <c r="F56" s="251">
        <v>0.5</v>
      </c>
      <c r="G56" s="251">
        <v>0.9</v>
      </c>
    </row>
    <row r="57" spans="1:7" ht="13.5">
      <c r="A57" s="119" t="s">
        <v>108</v>
      </c>
      <c r="C57" s="251"/>
      <c r="D57" s="251"/>
      <c r="E57" s="251"/>
      <c r="F57" s="251"/>
      <c r="G57" s="251"/>
    </row>
    <row r="58" spans="5:6" ht="13.5">
      <c r="E58" s="142"/>
      <c r="F58" s="142"/>
    </row>
    <row r="59" spans="5:6" ht="13.5">
      <c r="E59" s="142"/>
      <c r="F59" s="142"/>
    </row>
    <row r="60" spans="5:6" ht="13.5">
      <c r="E60" s="142"/>
      <c r="F60" s="142"/>
    </row>
    <row r="61" spans="5:6" ht="13.5">
      <c r="E61" s="142"/>
      <c r="F61" s="142"/>
    </row>
    <row r="62" spans="5:6" ht="13.5">
      <c r="E62" s="142"/>
      <c r="F62" s="142"/>
    </row>
    <row r="63" spans="5:6" ht="13.5">
      <c r="E63" s="142"/>
      <c r="F63" s="142"/>
    </row>
    <row r="64" spans="5:6" ht="13.5">
      <c r="E64" s="142"/>
      <c r="F64" s="142"/>
    </row>
    <row r="65" spans="5:6" ht="13.5">
      <c r="E65" s="142"/>
      <c r="F65" s="142"/>
    </row>
    <row r="66" spans="5:6" ht="13.5">
      <c r="E66" s="142"/>
      <c r="F66" s="142"/>
    </row>
    <row r="67" spans="5:6" ht="13.5">
      <c r="E67" s="142"/>
      <c r="F67" s="142"/>
    </row>
    <row r="68" spans="5:6" ht="13.5">
      <c r="E68" s="142"/>
      <c r="F68" s="142"/>
    </row>
    <row r="69" spans="5:6" ht="13.5">
      <c r="E69" s="142"/>
      <c r="F69" s="142"/>
    </row>
    <row r="70" spans="5:6" ht="13.5">
      <c r="E70" s="142"/>
      <c r="F70" s="142"/>
    </row>
    <row r="71" spans="5:6" ht="13.5">
      <c r="E71" s="142"/>
      <c r="F71" s="142"/>
    </row>
    <row r="72" spans="5:6" ht="13.5">
      <c r="E72" s="142"/>
      <c r="F72" s="142"/>
    </row>
    <row r="73" spans="5:6" ht="13.5">
      <c r="E73" s="142"/>
      <c r="F73" s="142"/>
    </row>
    <row r="74" spans="5:6" ht="13.5">
      <c r="E74" s="142"/>
      <c r="F74" s="142"/>
    </row>
    <row r="75" spans="5:6" ht="13.5">
      <c r="E75" s="142"/>
      <c r="F75" s="142"/>
    </row>
    <row r="76" spans="5:6" ht="13.5">
      <c r="E76" s="142"/>
      <c r="F76" s="142"/>
    </row>
    <row r="77" spans="5:6" ht="13.5">
      <c r="E77" s="142"/>
      <c r="F77" s="142"/>
    </row>
    <row r="78" spans="5:6" ht="13.5">
      <c r="E78" s="142"/>
      <c r="F78" s="142"/>
    </row>
    <row r="79" spans="5:6" ht="13.5">
      <c r="E79" s="142"/>
      <c r="F79" s="142"/>
    </row>
    <row r="80" spans="5:6" ht="13.5">
      <c r="E80" s="142"/>
      <c r="F80" s="142"/>
    </row>
    <row r="81" spans="5:6" ht="13.5">
      <c r="E81" s="142"/>
      <c r="F81" s="142"/>
    </row>
    <row r="82" spans="5:6" ht="13.5">
      <c r="E82" s="142"/>
      <c r="F82" s="142"/>
    </row>
    <row r="83" spans="5:6" ht="13.5">
      <c r="E83" s="142"/>
      <c r="F83" s="142"/>
    </row>
    <row r="84" spans="5:6" ht="13.5">
      <c r="E84" s="142"/>
      <c r="F84" s="142"/>
    </row>
    <row r="85" spans="5:6" ht="13.5">
      <c r="E85" s="142"/>
      <c r="F85" s="142"/>
    </row>
    <row r="86" spans="5:6" ht="13.5">
      <c r="E86" s="142"/>
      <c r="F86" s="142"/>
    </row>
    <row r="87" spans="5:6" ht="13.5">
      <c r="E87" s="142"/>
      <c r="F87" s="142"/>
    </row>
    <row r="88" spans="5:6" ht="13.5">
      <c r="E88" s="142"/>
      <c r="F88" s="142"/>
    </row>
    <row r="89" spans="5:6" ht="13.5">
      <c r="E89" s="142"/>
      <c r="F89" s="142"/>
    </row>
    <row r="90" spans="5:6" ht="13.5">
      <c r="E90" s="142"/>
      <c r="F90" s="142"/>
    </row>
    <row r="91" spans="5:6" ht="13.5">
      <c r="E91" s="142"/>
      <c r="F91" s="142"/>
    </row>
    <row r="92" spans="5:6" ht="13.5">
      <c r="E92" s="142"/>
      <c r="F92" s="142"/>
    </row>
    <row r="93" spans="5:6" ht="13.5">
      <c r="E93" s="142"/>
      <c r="F93" s="142"/>
    </row>
    <row r="94" spans="5:6" ht="13.5">
      <c r="E94" s="142"/>
      <c r="F94" s="142"/>
    </row>
    <row r="95" spans="5:6" ht="13.5">
      <c r="E95" s="142"/>
      <c r="F95" s="142"/>
    </row>
    <row r="96" spans="5:6" ht="13.5">
      <c r="E96" s="142"/>
      <c r="F96" s="142"/>
    </row>
    <row r="97" spans="5:6" ht="13.5">
      <c r="E97" s="142"/>
      <c r="F97" s="142"/>
    </row>
    <row r="98" spans="5:6" ht="13.5">
      <c r="E98" s="142"/>
      <c r="F98" s="142"/>
    </row>
    <row r="99" spans="5:6" ht="13.5">
      <c r="E99" s="142"/>
      <c r="F99" s="142"/>
    </row>
    <row r="100" spans="5:6" ht="13.5">
      <c r="E100" s="142"/>
      <c r="F100" s="142"/>
    </row>
    <row r="101" spans="5:6" ht="13.5">
      <c r="E101" s="142"/>
      <c r="F101" s="142"/>
    </row>
    <row r="102" spans="5:6" ht="13.5">
      <c r="E102" s="142"/>
      <c r="F102" s="142"/>
    </row>
    <row r="103" spans="5:6" ht="13.5">
      <c r="E103" s="142"/>
      <c r="F103" s="142"/>
    </row>
    <row r="104" spans="5:6" ht="13.5">
      <c r="E104" s="142"/>
      <c r="F104" s="142"/>
    </row>
    <row r="105" spans="5:6" ht="13.5">
      <c r="E105" s="142"/>
      <c r="F105" s="142"/>
    </row>
    <row r="106" spans="5:6" ht="13.5">
      <c r="E106" s="142"/>
      <c r="F106" s="142"/>
    </row>
    <row r="107" spans="5:6" ht="13.5">
      <c r="E107" s="142"/>
      <c r="F107" s="142"/>
    </row>
    <row r="108" spans="5:6" ht="13.5">
      <c r="E108" s="142"/>
      <c r="F108" s="142"/>
    </row>
    <row r="109" spans="5:6" ht="13.5">
      <c r="E109" s="142"/>
      <c r="F109" s="142"/>
    </row>
    <row r="110" spans="5:6" ht="13.5">
      <c r="E110" s="142"/>
      <c r="F110" s="142"/>
    </row>
    <row r="111" spans="5:6" ht="13.5">
      <c r="E111" s="142"/>
      <c r="F111" s="142"/>
    </row>
    <row r="112" spans="5:6" ht="13.5">
      <c r="E112" s="142"/>
      <c r="F112" s="142"/>
    </row>
    <row r="113" spans="5:6" ht="13.5">
      <c r="E113" s="142"/>
      <c r="F113" s="142"/>
    </row>
    <row r="114" spans="5:6" ht="13.5">
      <c r="E114" s="142"/>
      <c r="F114" s="142"/>
    </row>
    <row r="115" spans="5:6" ht="13.5">
      <c r="E115" s="142"/>
      <c r="F115" s="142"/>
    </row>
    <row r="116" spans="5:6" ht="13.5">
      <c r="E116" s="142"/>
      <c r="F116" s="142"/>
    </row>
    <row r="117" spans="5:6" ht="13.5">
      <c r="E117" s="142"/>
      <c r="F117" s="142"/>
    </row>
    <row r="118" spans="5:6" ht="13.5">
      <c r="E118" s="142"/>
      <c r="F118" s="142"/>
    </row>
    <row r="119" spans="5:6" ht="13.5">
      <c r="E119" s="142"/>
      <c r="F119" s="142"/>
    </row>
    <row r="120" spans="5:6" ht="13.5">
      <c r="E120" s="142"/>
      <c r="F120" s="142"/>
    </row>
    <row r="121" spans="5:6" ht="13.5">
      <c r="E121" s="142"/>
      <c r="F121" s="142"/>
    </row>
    <row r="122" spans="5:6" ht="13.5">
      <c r="E122" s="142"/>
      <c r="F122" s="142"/>
    </row>
    <row r="123" spans="5:6" ht="13.5">
      <c r="E123" s="142"/>
      <c r="F123" s="142"/>
    </row>
    <row r="124" spans="5:6" ht="13.5">
      <c r="E124" s="142"/>
      <c r="F124" s="142"/>
    </row>
    <row r="125" ht="13.5">
      <c r="F125" s="142"/>
    </row>
    <row r="126" ht="13.5">
      <c r="F126" s="142"/>
    </row>
    <row r="127" ht="13.5">
      <c r="F127" s="142"/>
    </row>
    <row r="128" ht="13.5">
      <c r="F128" s="142"/>
    </row>
    <row r="129" ht="13.5">
      <c r="F129" s="142"/>
    </row>
    <row r="130" ht="13.5">
      <c r="F130" s="142"/>
    </row>
    <row r="131" ht="13.5">
      <c r="F131" s="142"/>
    </row>
    <row r="132" ht="13.5">
      <c r="F132" s="142"/>
    </row>
    <row r="133" ht="13.5">
      <c r="F133" s="142"/>
    </row>
    <row r="134" ht="13.5">
      <c r="F134" s="142"/>
    </row>
    <row r="135" ht="13.5">
      <c r="F135" s="142"/>
    </row>
    <row r="136" ht="13.5">
      <c r="F136" s="142"/>
    </row>
    <row r="137" ht="13.5">
      <c r="F137" s="142"/>
    </row>
    <row r="138" ht="13.5">
      <c r="F138" s="142"/>
    </row>
    <row r="139" ht="13.5">
      <c r="F139" s="142"/>
    </row>
    <row r="140" ht="13.5">
      <c r="F140" s="142"/>
    </row>
    <row r="141" ht="13.5">
      <c r="F141" s="142"/>
    </row>
    <row r="142" ht="13.5">
      <c r="F142" s="142"/>
    </row>
    <row r="143" ht="13.5">
      <c r="F143" s="142"/>
    </row>
    <row r="144" ht="13.5">
      <c r="F144" s="142"/>
    </row>
    <row r="145" ht="13.5">
      <c r="F145" s="142"/>
    </row>
    <row r="146" ht="13.5">
      <c r="F146" s="142"/>
    </row>
    <row r="147" ht="13.5">
      <c r="F147" s="142"/>
    </row>
    <row r="148" ht="13.5">
      <c r="F148" s="142"/>
    </row>
    <row r="149" ht="13.5">
      <c r="F149" s="142"/>
    </row>
    <row r="150" ht="13.5">
      <c r="F150" s="142"/>
    </row>
    <row r="151" ht="13.5">
      <c r="F151" s="142"/>
    </row>
    <row r="152" ht="13.5">
      <c r="F152" s="142"/>
    </row>
    <row r="153" ht="13.5">
      <c r="F153" s="142"/>
    </row>
    <row r="154" ht="13.5">
      <c r="F154" s="142"/>
    </row>
    <row r="155" ht="13.5">
      <c r="F155" s="142"/>
    </row>
    <row r="156" ht="13.5">
      <c r="F156" s="142"/>
    </row>
    <row r="157" ht="13.5">
      <c r="F157" s="142"/>
    </row>
    <row r="158" ht="13.5">
      <c r="F158" s="142"/>
    </row>
    <row r="159" ht="13.5">
      <c r="F159" s="142"/>
    </row>
    <row r="160" ht="13.5">
      <c r="F160" s="142"/>
    </row>
    <row r="161" ht="13.5">
      <c r="F161" s="142"/>
    </row>
    <row r="162" ht="13.5">
      <c r="F162" s="142"/>
    </row>
    <row r="163" ht="13.5">
      <c r="F163" s="142"/>
    </row>
    <row r="164" ht="13.5">
      <c r="F164" s="142"/>
    </row>
    <row r="165" ht="13.5">
      <c r="F165" s="142"/>
    </row>
    <row r="166" ht="13.5">
      <c r="F166" s="142"/>
    </row>
    <row r="167" ht="13.5">
      <c r="F167" s="142"/>
    </row>
    <row r="168" ht="13.5">
      <c r="F168" s="142"/>
    </row>
    <row r="169" ht="13.5">
      <c r="F169" s="142"/>
    </row>
    <row r="170" ht="13.5">
      <c r="F170" s="142"/>
    </row>
    <row r="171" ht="13.5">
      <c r="F171" s="142"/>
    </row>
    <row r="172" ht="13.5">
      <c r="F172" s="142"/>
    </row>
    <row r="173" ht="13.5">
      <c r="F173" s="142"/>
    </row>
    <row r="174" ht="13.5">
      <c r="F174" s="142"/>
    </row>
    <row r="175" ht="13.5">
      <c r="F175" s="142"/>
    </row>
    <row r="176" ht="13.5">
      <c r="F176" s="142"/>
    </row>
    <row r="177" ht="13.5">
      <c r="F177" s="142"/>
    </row>
    <row r="178" ht="13.5">
      <c r="F178" s="142"/>
    </row>
    <row r="179" ht="13.5">
      <c r="F179" s="142"/>
    </row>
    <row r="180" ht="13.5">
      <c r="F180" s="142"/>
    </row>
    <row r="181" ht="13.5">
      <c r="F181" s="142"/>
    </row>
    <row r="182" ht="13.5">
      <c r="F182" s="142"/>
    </row>
    <row r="183" ht="13.5">
      <c r="F183" s="142"/>
    </row>
    <row r="184" ht="13.5">
      <c r="F184" s="142"/>
    </row>
    <row r="185" ht="13.5">
      <c r="F185" s="142"/>
    </row>
    <row r="186" ht="13.5">
      <c r="F186" s="142"/>
    </row>
    <row r="187" ht="13.5">
      <c r="F187" s="142"/>
    </row>
    <row r="188" ht="13.5">
      <c r="F188" s="142"/>
    </row>
    <row r="189" ht="13.5">
      <c r="F189" s="142"/>
    </row>
    <row r="190" ht="13.5">
      <c r="F190" s="142"/>
    </row>
    <row r="191" ht="13.5">
      <c r="F191" s="142"/>
    </row>
    <row r="192" ht="13.5">
      <c r="F192" s="142"/>
    </row>
    <row r="193" ht="13.5">
      <c r="F193" s="142"/>
    </row>
    <row r="194" ht="13.5">
      <c r="F194" s="142"/>
    </row>
    <row r="195" ht="13.5">
      <c r="F195" s="142"/>
    </row>
    <row r="196" ht="13.5">
      <c r="F196" s="142"/>
    </row>
    <row r="197" ht="13.5">
      <c r="F197" s="142"/>
    </row>
    <row r="198" ht="13.5">
      <c r="F198" s="142"/>
    </row>
    <row r="199" ht="13.5">
      <c r="F199" s="142"/>
    </row>
    <row r="200" ht="13.5">
      <c r="F200" s="142"/>
    </row>
    <row r="201" ht="13.5">
      <c r="F201" s="142"/>
    </row>
    <row r="202" ht="13.5">
      <c r="F202" s="142"/>
    </row>
    <row r="203" ht="13.5">
      <c r="F203" s="142"/>
    </row>
    <row r="204" ht="13.5">
      <c r="F204" s="142"/>
    </row>
    <row r="205" ht="13.5">
      <c r="F205" s="142"/>
    </row>
    <row r="206" ht="13.5">
      <c r="F206" s="142"/>
    </row>
    <row r="207" ht="13.5">
      <c r="F207" s="142"/>
    </row>
    <row r="208" ht="13.5">
      <c r="F208" s="142"/>
    </row>
    <row r="209" ht="13.5">
      <c r="F209" s="142"/>
    </row>
    <row r="210" ht="13.5">
      <c r="F210" s="142"/>
    </row>
    <row r="211" ht="13.5">
      <c r="F211" s="142"/>
    </row>
    <row r="212" ht="13.5">
      <c r="F212" s="142"/>
    </row>
    <row r="213" ht="13.5">
      <c r="F213" s="142"/>
    </row>
    <row r="214" ht="13.5">
      <c r="F214" s="142"/>
    </row>
    <row r="215" ht="13.5">
      <c r="F215" s="142"/>
    </row>
    <row r="216" ht="13.5">
      <c r="F216" s="142"/>
    </row>
    <row r="217" ht="13.5">
      <c r="F217" s="142"/>
    </row>
    <row r="218" ht="13.5">
      <c r="F218" s="142"/>
    </row>
    <row r="219" ht="13.5">
      <c r="F219" s="142"/>
    </row>
    <row r="220" ht="13.5">
      <c r="F220" s="142"/>
    </row>
    <row r="221" ht="13.5">
      <c r="F221" s="142"/>
    </row>
    <row r="222" ht="13.5">
      <c r="F222" s="142"/>
    </row>
    <row r="223" ht="13.5">
      <c r="F223" s="142"/>
    </row>
    <row r="224" ht="13.5">
      <c r="F224" s="142"/>
    </row>
    <row r="225" ht="13.5">
      <c r="F225" s="142"/>
    </row>
    <row r="226" ht="13.5">
      <c r="F226" s="142"/>
    </row>
    <row r="227" ht="13.5">
      <c r="F227" s="142"/>
    </row>
    <row r="228" ht="13.5">
      <c r="F228" s="142"/>
    </row>
    <row r="229" ht="13.5">
      <c r="F229" s="142"/>
    </row>
    <row r="230" ht="13.5">
      <c r="F230" s="142"/>
    </row>
    <row r="231" ht="13.5">
      <c r="F231" s="142"/>
    </row>
    <row r="232" ht="13.5">
      <c r="F232" s="142"/>
    </row>
    <row r="233" ht="13.5">
      <c r="F233" s="142"/>
    </row>
    <row r="234" ht="13.5">
      <c r="F234" s="142"/>
    </row>
    <row r="235" ht="13.5">
      <c r="F235" s="142"/>
    </row>
    <row r="236" ht="13.5">
      <c r="F236" s="142"/>
    </row>
    <row r="237" ht="13.5">
      <c r="F237" s="142"/>
    </row>
    <row r="238" ht="13.5">
      <c r="F238" s="142"/>
    </row>
    <row r="239" ht="13.5">
      <c r="F239" s="142"/>
    </row>
    <row r="240" ht="13.5">
      <c r="F240" s="142"/>
    </row>
    <row r="241" ht="13.5">
      <c r="F241" s="142"/>
    </row>
    <row r="242" ht="13.5">
      <c r="F242" s="142"/>
    </row>
    <row r="243" ht="13.5">
      <c r="F243" s="142"/>
    </row>
    <row r="244" ht="13.5">
      <c r="F244" s="142"/>
    </row>
    <row r="245" ht="13.5">
      <c r="F245" s="142"/>
    </row>
    <row r="246" ht="13.5">
      <c r="F246" s="142"/>
    </row>
    <row r="247" ht="13.5">
      <c r="F247" s="142"/>
    </row>
    <row r="248" ht="13.5">
      <c r="F248" s="142"/>
    </row>
    <row r="249" ht="13.5">
      <c r="F249" s="142"/>
    </row>
    <row r="250" ht="13.5">
      <c r="F250" s="142"/>
    </row>
    <row r="251" ht="13.5">
      <c r="F251" s="142"/>
    </row>
    <row r="252" ht="13.5">
      <c r="F252" s="142"/>
    </row>
    <row r="253" ht="13.5">
      <c r="F253" s="142"/>
    </row>
    <row r="254" ht="13.5">
      <c r="F254" s="142"/>
    </row>
    <row r="255" ht="13.5">
      <c r="F255" s="142"/>
    </row>
    <row r="256" ht="13.5">
      <c r="F256" s="142"/>
    </row>
    <row r="257" ht="13.5">
      <c r="F257" s="142"/>
    </row>
    <row r="258" ht="13.5">
      <c r="F258" s="142"/>
    </row>
    <row r="259" ht="13.5">
      <c r="F259" s="142"/>
    </row>
    <row r="260" ht="13.5">
      <c r="F260" s="142"/>
    </row>
    <row r="261" ht="13.5">
      <c r="F261" s="142"/>
    </row>
    <row r="262" ht="13.5">
      <c r="F262" s="142"/>
    </row>
    <row r="263" ht="13.5">
      <c r="F263" s="142"/>
    </row>
    <row r="264" ht="13.5">
      <c r="F264" s="142"/>
    </row>
    <row r="265" ht="13.5">
      <c r="F265" s="142"/>
    </row>
    <row r="266" ht="13.5">
      <c r="F266" s="142"/>
    </row>
    <row r="267" ht="13.5">
      <c r="F267" s="142"/>
    </row>
    <row r="268" ht="13.5">
      <c r="F268" s="142"/>
    </row>
    <row r="269" ht="13.5">
      <c r="F269" s="142"/>
    </row>
    <row r="270" ht="13.5">
      <c r="F270" s="142"/>
    </row>
    <row r="271" ht="13.5">
      <c r="F271" s="142"/>
    </row>
    <row r="272" ht="13.5">
      <c r="F272" s="142"/>
    </row>
    <row r="273" ht="13.5">
      <c r="F273" s="142"/>
    </row>
    <row r="274" ht="13.5">
      <c r="F274" s="142"/>
    </row>
    <row r="275" ht="13.5">
      <c r="F275" s="142"/>
    </row>
    <row r="276" ht="13.5">
      <c r="F276" s="142"/>
    </row>
    <row r="277" ht="13.5">
      <c r="F277" s="142"/>
    </row>
    <row r="278" ht="13.5">
      <c r="F278" s="142"/>
    </row>
    <row r="279" ht="13.5">
      <c r="F279" s="142"/>
    </row>
    <row r="280" ht="13.5">
      <c r="F280" s="142"/>
    </row>
    <row r="281" ht="13.5">
      <c r="F281" s="142"/>
    </row>
    <row r="282" ht="13.5">
      <c r="F282" s="142"/>
    </row>
    <row r="283" ht="13.5">
      <c r="F283" s="142"/>
    </row>
    <row r="284" ht="13.5">
      <c r="F284" s="142"/>
    </row>
    <row r="285" ht="13.5">
      <c r="F285" s="142"/>
    </row>
    <row r="286" ht="13.5">
      <c r="F286" s="142"/>
    </row>
    <row r="287" ht="13.5">
      <c r="F287" s="142"/>
    </row>
    <row r="288" ht="13.5">
      <c r="F288" s="142"/>
    </row>
    <row r="289" ht="13.5">
      <c r="F289" s="142"/>
    </row>
    <row r="290" ht="13.5">
      <c r="F290" s="142"/>
    </row>
    <row r="291" ht="13.5">
      <c r="F291" s="142"/>
    </row>
    <row r="292" ht="13.5">
      <c r="F292" s="142"/>
    </row>
    <row r="293" ht="13.5">
      <c r="F293" s="142"/>
    </row>
    <row r="294" ht="13.5">
      <c r="F294" s="142"/>
    </row>
    <row r="295" ht="13.5">
      <c r="F295" s="142"/>
    </row>
    <row r="296" ht="13.5">
      <c r="F296" s="142"/>
    </row>
    <row r="297" ht="13.5">
      <c r="F297" s="142"/>
    </row>
    <row r="298" ht="13.5">
      <c r="F298" s="142"/>
    </row>
    <row r="299" ht="13.5">
      <c r="F299" s="142"/>
    </row>
    <row r="300" ht="13.5">
      <c r="F300" s="142"/>
    </row>
    <row r="301" ht="13.5">
      <c r="F301" s="142"/>
    </row>
    <row r="302" ht="13.5">
      <c r="F302" s="142"/>
    </row>
    <row r="303" ht="13.5">
      <c r="F303" s="142"/>
    </row>
    <row r="304" ht="13.5">
      <c r="F304" s="142"/>
    </row>
    <row r="305" ht="13.5">
      <c r="F305" s="142"/>
    </row>
    <row r="306" ht="13.5">
      <c r="F306" s="142"/>
    </row>
    <row r="307" ht="13.5">
      <c r="F307" s="142"/>
    </row>
    <row r="308" ht="13.5">
      <c r="F308" s="142"/>
    </row>
    <row r="309" ht="13.5">
      <c r="F309" s="142"/>
    </row>
    <row r="310" ht="13.5">
      <c r="F310" s="142"/>
    </row>
    <row r="311" ht="13.5">
      <c r="F311" s="142"/>
    </row>
    <row r="312" ht="13.5">
      <c r="F312" s="142"/>
    </row>
    <row r="313" ht="13.5">
      <c r="F313" s="142"/>
    </row>
    <row r="314" ht="13.5">
      <c r="F314" s="142"/>
    </row>
    <row r="315" ht="13.5">
      <c r="F315" s="142"/>
    </row>
    <row r="316" ht="13.5">
      <c r="F316" s="142"/>
    </row>
    <row r="317" ht="13.5">
      <c r="F317" s="142"/>
    </row>
    <row r="318" ht="13.5">
      <c r="F318" s="142"/>
    </row>
    <row r="319" ht="13.5">
      <c r="F319" s="142"/>
    </row>
    <row r="320" ht="13.5">
      <c r="F320" s="142"/>
    </row>
    <row r="321" ht="13.5">
      <c r="F321" s="142"/>
    </row>
    <row r="322" ht="13.5">
      <c r="F322" s="142"/>
    </row>
    <row r="323" ht="13.5">
      <c r="F323" s="142"/>
    </row>
    <row r="324" ht="13.5">
      <c r="F324" s="142"/>
    </row>
    <row r="325" ht="13.5">
      <c r="F325" s="142"/>
    </row>
    <row r="326" ht="13.5">
      <c r="F326" s="142"/>
    </row>
    <row r="327" ht="13.5">
      <c r="F327" s="142"/>
    </row>
    <row r="328" ht="13.5">
      <c r="F328" s="142"/>
    </row>
    <row r="329" ht="13.5">
      <c r="F329" s="142"/>
    </row>
    <row r="330" ht="13.5">
      <c r="F330" s="142"/>
    </row>
    <row r="331" ht="13.5">
      <c r="F331" s="142"/>
    </row>
    <row r="332" ht="13.5">
      <c r="F332" s="142"/>
    </row>
    <row r="333" ht="13.5">
      <c r="F333" s="142"/>
    </row>
    <row r="334" ht="13.5">
      <c r="F334" s="142"/>
    </row>
    <row r="335" ht="13.5">
      <c r="F335" s="142"/>
    </row>
    <row r="336" ht="13.5">
      <c r="F336" s="142"/>
    </row>
    <row r="337" ht="13.5">
      <c r="F337" s="142"/>
    </row>
    <row r="338" ht="13.5">
      <c r="F338" s="142"/>
    </row>
    <row r="339" ht="13.5">
      <c r="F339" s="142"/>
    </row>
    <row r="340" ht="13.5">
      <c r="F340" s="142"/>
    </row>
    <row r="341" ht="13.5">
      <c r="F341" s="142"/>
    </row>
    <row r="342" ht="13.5">
      <c r="F342" s="142"/>
    </row>
    <row r="343" ht="13.5">
      <c r="F343" s="142"/>
    </row>
    <row r="344" ht="13.5">
      <c r="F344" s="142"/>
    </row>
    <row r="345" ht="13.5">
      <c r="F345" s="142"/>
    </row>
    <row r="346" ht="13.5">
      <c r="F346" s="142"/>
    </row>
    <row r="347" ht="13.5">
      <c r="F347" s="142"/>
    </row>
    <row r="348" ht="13.5">
      <c r="F348" s="142"/>
    </row>
    <row r="349" ht="13.5">
      <c r="F349" s="142"/>
    </row>
    <row r="350" ht="13.5">
      <c r="F350" s="142"/>
    </row>
    <row r="351" ht="13.5">
      <c r="F351" s="142"/>
    </row>
    <row r="352" ht="13.5">
      <c r="F352" s="142"/>
    </row>
    <row r="353" ht="13.5">
      <c r="F353" s="142"/>
    </row>
    <row r="354" ht="13.5">
      <c r="F354" s="142"/>
    </row>
    <row r="355" ht="13.5">
      <c r="F355" s="142"/>
    </row>
    <row r="356" ht="13.5">
      <c r="F356" s="142"/>
    </row>
    <row r="357" ht="13.5">
      <c r="F357" s="142"/>
    </row>
    <row r="358" ht="13.5">
      <c r="F358" s="142"/>
    </row>
    <row r="359" ht="13.5">
      <c r="F359" s="142"/>
    </row>
    <row r="360" ht="13.5">
      <c r="F360" s="142"/>
    </row>
    <row r="361" ht="13.5">
      <c r="F361" s="142"/>
    </row>
    <row r="362" ht="13.5">
      <c r="F362" s="142"/>
    </row>
    <row r="363" ht="13.5">
      <c r="F363" s="142"/>
    </row>
    <row r="364" ht="13.5">
      <c r="F364" s="142"/>
    </row>
    <row r="365" ht="13.5">
      <c r="F365" s="142"/>
    </row>
    <row r="366" ht="13.5">
      <c r="F366" s="142"/>
    </row>
    <row r="367" ht="13.5">
      <c r="F367" s="142"/>
    </row>
    <row r="368" ht="13.5">
      <c r="F368" s="142"/>
    </row>
    <row r="369" ht="13.5">
      <c r="F369" s="142"/>
    </row>
    <row r="370" ht="13.5">
      <c r="F370" s="142"/>
    </row>
    <row r="371" ht="13.5">
      <c r="F371" s="142"/>
    </row>
    <row r="372" ht="13.5">
      <c r="F372" s="142"/>
    </row>
    <row r="373" ht="13.5">
      <c r="F373" s="142"/>
    </row>
    <row r="374" ht="13.5">
      <c r="F374" s="142"/>
    </row>
    <row r="375" ht="13.5">
      <c r="F375" s="142"/>
    </row>
    <row r="376" ht="13.5">
      <c r="F376" s="142"/>
    </row>
    <row r="377" ht="13.5">
      <c r="F377" s="142"/>
    </row>
    <row r="378" ht="13.5">
      <c r="F378" s="142"/>
    </row>
    <row r="379" ht="13.5">
      <c r="F379" s="142"/>
    </row>
    <row r="380" ht="13.5">
      <c r="F380" s="142"/>
    </row>
    <row r="381" ht="13.5">
      <c r="F381" s="142"/>
    </row>
    <row r="382" ht="13.5">
      <c r="F382" s="142"/>
    </row>
    <row r="383" ht="13.5">
      <c r="F383" s="142"/>
    </row>
    <row r="384" ht="13.5">
      <c r="F384" s="142"/>
    </row>
    <row r="385" ht="13.5">
      <c r="F385" s="142"/>
    </row>
    <row r="386" ht="13.5">
      <c r="F386" s="142"/>
    </row>
    <row r="387" ht="13.5">
      <c r="F387" s="142"/>
    </row>
    <row r="388" ht="13.5">
      <c r="F388" s="142"/>
    </row>
    <row r="389" ht="13.5">
      <c r="F389" s="142"/>
    </row>
    <row r="390" ht="13.5">
      <c r="F390" s="142"/>
    </row>
    <row r="391" ht="13.5">
      <c r="F391" s="142"/>
    </row>
    <row r="392" ht="13.5">
      <c r="F392" s="142"/>
    </row>
    <row r="393" ht="13.5">
      <c r="F393" s="142"/>
    </row>
    <row r="394" ht="13.5">
      <c r="F394" s="142"/>
    </row>
    <row r="395" ht="13.5">
      <c r="F395" s="142"/>
    </row>
    <row r="396" ht="13.5">
      <c r="F396" s="142"/>
    </row>
    <row r="397" ht="13.5">
      <c r="F397" s="142"/>
    </row>
    <row r="398" ht="13.5">
      <c r="F398" s="142"/>
    </row>
    <row r="399" ht="13.5">
      <c r="F399" s="142"/>
    </row>
    <row r="400" ht="13.5">
      <c r="F400" s="142"/>
    </row>
    <row r="401" ht="13.5">
      <c r="F401" s="142"/>
    </row>
    <row r="402" ht="13.5">
      <c r="F402" s="142"/>
    </row>
    <row r="403" ht="13.5">
      <c r="F403" s="142"/>
    </row>
    <row r="404" ht="13.5">
      <c r="F404" s="142"/>
    </row>
    <row r="405" ht="13.5">
      <c r="F405" s="142"/>
    </row>
    <row r="406" ht="13.5">
      <c r="F406" s="142"/>
    </row>
    <row r="407" ht="13.5">
      <c r="F407" s="142"/>
    </row>
    <row r="408" ht="13.5">
      <c r="F408" s="142"/>
    </row>
    <row r="409" ht="13.5">
      <c r="F409" s="142"/>
    </row>
    <row r="410" ht="13.5">
      <c r="F410" s="142"/>
    </row>
    <row r="411" ht="13.5">
      <c r="F411" s="142"/>
    </row>
    <row r="412" ht="13.5">
      <c r="F412" s="142"/>
    </row>
    <row r="413" ht="13.5">
      <c r="F413" s="142"/>
    </row>
    <row r="414" ht="13.5">
      <c r="F414" s="142"/>
    </row>
    <row r="415" ht="13.5">
      <c r="F415" s="142"/>
    </row>
    <row r="416" ht="13.5">
      <c r="F416" s="142"/>
    </row>
    <row r="417" ht="13.5">
      <c r="F417" s="142"/>
    </row>
    <row r="418" ht="13.5">
      <c r="F418" s="142"/>
    </row>
    <row r="419" ht="13.5">
      <c r="F419" s="142"/>
    </row>
    <row r="420" ht="13.5">
      <c r="F420" s="142"/>
    </row>
    <row r="421" ht="13.5">
      <c r="F421" s="142"/>
    </row>
    <row r="422" ht="13.5">
      <c r="F422" s="142"/>
    </row>
    <row r="423" ht="13.5">
      <c r="F423" s="142"/>
    </row>
    <row r="424" ht="13.5">
      <c r="F424" s="142"/>
    </row>
    <row r="425" ht="13.5">
      <c r="F425" s="142"/>
    </row>
    <row r="426" ht="13.5">
      <c r="F426" s="142"/>
    </row>
    <row r="427" ht="13.5">
      <c r="F427" s="142"/>
    </row>
    <row r="428" ht="13.5">
      <c r="F428" s="142"/>
    </row>
    <row r="429" ht="13.5">
      <c r="F429" s="142"/>
    </row>
    <row r="430" ht="13.5">
      <c r="F430" s="142"/>
    </row>
    <row r="431" ht="13.5">
      <c r="F431" s="142"/>
    </row>
    <row r="432" ht="13.5">
      <c r="F432" s="142"/>
    </row>
    <row r="433" ht="13.5">
      <c r="F433" s="142"/>
    </row>
    <row r="434" ht="13.5">
      <c r="F434" s="142"/>
    </row>
    <row r="435" ht="13.5">
      <c r="F435" s="142"/>
    </row>
    <row r="436" ht="13.5">
      <c r="F436" s="142"/>
    </row>
    <row r="437" ht="13.5">
      <c r="F437" s="142"/>
    </row>
    <row r="438" ht="13.5">
      <c r="F438" s="142"/>
    </row>
    <row r="439" ht="13.5">
      <c r="F439" s="142"/>
    </row>
    <row r="440" ht="13.5">
      <c r="F440" s="142"/>
    </row>
    <row r="441" ht="13.5">
      <c r="F441" s="142"/>
    </row>
    <row r="442" ht="13.5">
      <c r="F442" s="142"/>
    </row>
    <row r="443" ht="13.5">
      <c r="F443" s="142"/>
    </row>
    <row r="444" ht="13.5">
      <c r="F444" s="142"/>
    </row>
    <row r="445" ht="13.5">
      <c r="F445" s="142"/>
    </row>
    <row r="446" ht="13.5">
      <c r="F446" s="142"/>
    </row>
    <row r="447" ht="13.5">
      <c r="F447" s="142"/>
    </row>
    <row r="448" ht="13.5">
      <c r="F448" s="142"/>
    </row>
    <row r="449" ht="13.5">
      <c r="F449" s="142"/>
    </row>
    <row r="450" ht="13.5">
      <c r="F450" s="142"/>
    </row>
    <row r="451" ht="13.5">
      <c r="F451" s="142"/>
    </row>
    <row r="452" ht="13.5">
      <c r="F452" s="142"/>
    </row>
    <row r="453" ht="13.5">
      <c r="F453" s="142"/>
    </row>
    <row r="454" ht="13.5">
      <c r="F454" s="142"/>
    </row>
    <row r="455" ht="13.5">
      <c r="F455" s="142"/>
    </row>
    <row r="456" ht="13.5">
      <c r="F456" s="142"/>
    </row>
    <row r="457" ht="13.5">
      <c r="F457" s="142"/>
    </row>
    <row r="458" ht="13.5">
      <c r="F458" s="142"/>
    </row>
    <row r="459" ht="13.5">
      <c r="F459" s="142"/>
    </row>
    <row r="460" ht="13.5">
      <c r="F460" s="142"/>
    </row>
    <row r="461" ht="13.5">
      <c r="F461" s="142"/>
    </row>
    <row r="462" ht="13.5">
      <c r="F462" s="142"/>
    </row>
    <row r="463" ht="13.5">
      <c r="F463" s="142"/>
    </row>
    <row r="464" ht="13.5">
      <c r="F464" s="142"/>
    </row>
    <row r="465" ht="13.5">
      <c r="F465" s="142"/>
    </row>
    <row r="466" ht="13.5">
      <c r="F466" s="142"/>
    </row>
    <row r="467" ht="13.5">
      <c r="F467" s="142"/>
    </row>
    <row r="468" ht="13.5">
      <c r="F468" s="142"/>
    </row>
    <row r="469" ht="13.5">
      <c r="F469" s="142"/>
    </row>
    <row r="470" ht="13.5">
      <c r="F470" s="142"/>
    </row>
    <row r="471" ht="13.5">
      <c r="F471" s="142"/>
    </row>
    <row r="472" ht="13.5">
      <c r="F472" s="142"/>
    </row>
    <row r="473" ht="13.5">
      <c r="F473" s="142"/>
    </row>
    <row r="474" ht="13.5">
      <c r="F474" s="142"/>
    </row>
    <row r="475" ht="13.5">
      <c r="F475" s="142"/>
    </row>
    <row r="476" ht="13.5">
      <c r="F476" s="142"/>
    </row>
    <row r="477" ht="13.5">
      <c r="F477" s="142"/>
    </row>
    <row r="478" ht="13.5">
      <c r="F478" s="142"/>
    </row>
    <row r="479" ht="13.5">
      <c r="F479" s="142"/>
    </row>
    <row r="480" ht="13.5">
      <c r="F480" s="142"/>
    </row>
    <row r="481" ht="13.5">
      <c r="F481" s="142"/>
    </row>
    <row r="482" ht="13.5">
      <c r="F482" s="142"/>
    </row>
    <row r="483" ht="13.5">
      <c r="F483" s="142"/>
    </row>
    <row r="484" ht="13.5">
      <c r="F484" s="142"/>
    </row>
    <row r="485" ht="13.5">
      <c r="F485" s="142"/>
    </row>
    <row r="486" ht="13.5">
      <c r="F486" s="142"/>
    </row>
    <row r="487" ht="13.5">
      <c r="F487" s="142"/>
    </row>
    <row r="488" ht="13.5">
      <c r="F488" s="142"/>
    </row>
    <row r="489" ht="13.5">
      <c r="F489" s="142"/>
    </row>
    <row r="490" ht="13.5">
      <c r="F490" s="142"/>
    </row>
    <row r="491" ht="13.5">
      <c r="F491" s="142"/>
    </row>
    <row r="492" ht="13.5">
      <c r="F492" s="142"/>
    </row>
    <row r="493" ht="13.5">
      <c r="F493" s="142"/>
    </row>
    <row r="494" ht="13.5">
      <c r="F494" s="142"/>
    </row>
    <row r="495" ht="13.5">
      <c r="F495" s="142"/>
    </row>
    <row r="496" ht="13.5">
      <c r="F496" s="142"/>
    </row>
    <row r="497" ht="13.5">
      <c r="F497" s="142"/>
    </row>
    <row r="498" ht="13.5">
      <c r="F498" s="142"/>
    </row>
    <row r="499" ht="13.5">
      <c r="F499" s="142"/>
    </row>
    <row r="500" ht="13.5">
      <c r="F500" s="142"/>
    </row>
    <row r="501" ht="13.5">
      <c r="F501" s="142"/>
    </row>
    <row r="502" ht="13.5">
      <c r="F502" s="142"/>
    </row>
    <row r="503" ht="13.5">
      <c r="F503" s="142"/>
    </row>
    <row r="504" ht="13.5">
      <c r="F504" s="142"/>
    </row>
    <row r="505" ht="13.5">
      <c r="F505" s="142"/>
    </row>
    <row r="506" ht="13.5">
      <c r="F506" s="142"/>
    </row>
    <row r="507" ht="13.5">
      <c r="F507" s="142"/>
    </row>
    <row r="508" ht="13.5">
      <c r="F508" s="142"/>
    </row>
    <row r="509" ht="13.5">
      <c r="F509" s="142"/>
    </row>
    <row r="510" ht="13.5">
      <c r="F510" s="142"/>
    </row>
    <row r="511" ht="13.5">
      <c r="F511" s="142"/>
    </row>
    <row r="512" ht="13.5">
      <c r="F512" s="142"/>
    </row>
    <row r="513" ht="13.5">
      <c r="F513" s="142"/>
    </row>
    <row r="514" ht="13.5">
      <c r="F514" s="142"/>
    </row>
    <row r="515" ht="13.5">
      <c r="F515" s="142"/>
    </row>
    <row r="516" ht="13.5">
      <c r="F516" s="142"/>
    </row>
    <row r="517" ht="13.5">
      <c r="F517" s="142"/>
    </row>
    <row r="518" ht="13.5">
      <c r="F518" s="142"/>
    </row>
    <row r="519" ht="13.5">
      <c r="F519" s="142"/>
    </row>
    <row r="520" ht="13.5">
      <c r="F520" s="142"/>
    </row>
    <row r="521" ht="13.5">
      <c r="F521" s="142"/>
    </row>
    <row r="522" ht="13.5">
      <c r="F522" s="142"/>
    </row>
    <row r="523" ht="13.5">
      <c r="F523" s="142"/>
    </row>
    <row r="524" ht="13.5">
      <c r="F524" s="142"/>
    </row>
    <row r="525" ht="13.5">
      <c r="F525" s="142"/>
    </row>
    <row r="526" ht="13.5">
      <c r="F526" s="142"/>
    </row>
    <row r="527" ht="13.5">
      <c r="F527" s="142"/>
    </row>
    <row r="528" ht="13.5">
      <c r="F528" s="142"/>
    </row>
    <row r="529" ht="13.5">
      <c r="F529" s="142"/>
    </row>
    <row r="530" ht="13.5">
      <c r="F530" s="142"/>
    </row>
    <row r="531" ht="13.5">
      <c r="F531" s="142"/>
    </row>
    <row r="532" ht="13.5">
      <c r="F532" s="142"/>
    </row>
    <row r="533" ht="13.5">
      <c r="F533" s="142"/>
    </row>
    <row r="534" ht="13.5">
      <c r="F534" s="142"/>
    </row>
    <row r="535" ht="13.5">
      <c r="F535" s="142"/>
    </row>
    <row r="536" ht="13.5">
      <c r="F536" s="142"/>
    </row>
    <row r="537" ht="13.5">
      <c r="F537" s="142"/>
    </row>
    <row r="538" ht="13.5">
      <c r="F538" s="142"/>
    </row>
    <row r="539" ht="13.5">
      <c r="F539" s="142"/>
    </row>
    <row r="540" ht="13.5">
      <c r="F540" s="142"/>
    </row>
    <row r="541" ht="13.5">
      <c r="F541" s="142"/>
    </row>
    <row r="542" ht="13.5">
      <c r="F542" s="142"/>
    </row>
  </sheetData>
  <sheetProtection/>
  <mergeCells count="5">
    <mergeCell ref="C10:F10"/>
    <mergeCell ref="C7:D7"/>
    <mergeCell ref="C6:D6"/>
    <mergeCell ref="E6:G6"/>
    <mergeCell ref="E7:G7"/>
  </mergeCells>
  <printOptions/>
  <pageMargins left="0.5905511811023623" right="0.7874015748031497" top="0.7874015748031497" bottom="0.7874015748031497" header="0.5118110236220472" footer="0.5118110236220472"/>
  <pageSetup horizontalDpi="600" verticalDpi="600" orientation="portrait" paperSize="9" scale="90" r:id="rId1"/>
  <headerFooter scaleWithDoc="0">
    <oddFooter>&amp;C48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140625" defaultRowHeight="12.75"/>
  <cols>
    <col min="1" max="1" width="48.140625" style="1" customWidth="1"/>
    <col min="2" max="2" width="3.140625" style="1" customWidth="1"/>
    <col min="3" max="5" width="13.7109375" style="1" customWidth="1"/>
    <col min="6" max="9" width="9.28125" style="1" bestFit="1" customWidth="1"/>
    <col min="10" max="16384" width="9.140625" style="1" customWidth="1"/>
  </cols>
  <sheetData>
    <row r="1" spans="1:5" ht="15.75">
      <c r="A1" s="9" t="s">
        <v>306</v>
      </c>
      <c r="B1" s="10"/>
      <c r="C1" s="10"/>
      <c r="D1" s="10"/>
      <c r="E1" s="10"/>
    </row>
    <row r="2" spans="1:5" ht="15.75">
      <c r="A2" s="11" t="s">
        <v>286</v>
      </c>
      <c r="B2" s="10"/>
      <c r="C2" s="10"/>
      <c r="D2" s="10"/>
      <c r="E2" s="10"/>
    </row>
    <row r="3" spans="1:5" ht="8.25" customHeight="1">
      <c r="A3" s="10"/>
      <c r="B3" s="10"/>
      <c r="C3" s="10"/>
      <c r="D3" s="10"/>
      <c r="E3" s="10"/>
    </row>
    <row r="4" spans="1:5" ht="18" customHeight="1">
      <c r="A4" s="27" t="s">
        <v>1</v>
      </c>
      <c r="B4" s="20"/>
      <c r="C4" s="484" t="s">
        <v>119</v>
      </c>
      <c r="D4" s="485"/>
      <c r="E4" s="485"/>
    </row>
    <row r="5" spans="1:5" ht="17.25" customHeight="1">
      <c r="A5" s="21" t="s">
        <v>29</v>
      </c>
      <c r="B5" s="19"/>
      <c r="C5" s="486" t="s">
        <v>120</v>
      </c>
      <c r="D5" s="487"/>
      <c r="E5" s="487"/>
    </row>
    <row r="6" spans="1:6" ht="15.75">
      <c r="A6" s="28" t="s">
        <v>140</v>
      </c>
      <c r="B6" s="29"/>
      <c r="C6" s="488">
        <v>2012</v>
      </c>
      <c r="D6" s="488">
        <v>2013</v>
      </c>
      <c r="E6" s="491">
        <v>2014</v>
      </c>
      <c r="F6" s="3"/>
    </row>
    <row r="7" spans="1:6" ht="15.75" customHeight="1">
      <c r="A7" s="30" t="s">
        <v>141</v>
      </c>
      <c r="B7" s="31"/>
      <c r="C7" s="489"/>
      <c r="D7" s="490"/>
      <c r="E7" s="492"/>
      <c r="F7" s="3"/>
    </row>
    <row r="8" spans="1:6" ht="7.5" customHeight="1">
      <c r="A8" s="19"/>
      <c r="B8" s="12"/>
      <c r="C8" s="32"/>
      <c r="D8" s="32"/>
      <c r="E8" s="33"/>
      <c r="F8" s="3"/>
    </row>
    <row r="9" spans="1:7" ht="15.75">
      <c r="A9" s="34" t="s">
        <v>32</v>
      </c>
      <c r="B9" s="15" t="s">
        <v>30</v>
      </c>
      <c r="C9" s="41">
        <v>10532.6</v>
      </c>
      <c r="D9" s="41">
        <v>10705.3</v>
      </c>
      <c r="E9" s="41">
        <v>11166.4</v>
      </c>
      <c r="F9" s="8"/>
      <c r="G9" s="6"/>
    </row>
    <row r="10" spans="1:9" ht="15.75">
      <c r="A10" s="24" t="s">
        <v>33</v>
      </c>
      <c r="B10" s="15" t="s">
        <v>31</v>
      </c>
      <c r="C10" s="39">
        <v>98.3</v>
      </c>
      <c r="D10" s="40">
        <v>101.6</v>
      </c>
      <c r="E10" s="40">
        <v>104.3</v>
      </c>
      <c r="F10" s="5"/>
      <c r="G10" s="4"/>
      <c r="H10" s="4"/>
      <c r="I10" s="4"/>
    </row>
    <row r="11" spans="1:6" ht="7.5" customHeight="1">
      <c r="A11" s="35"/>
      <c r="B11" s="14"/>
      <c r="C11" s="39"/>
      <c r="D11" s="39"/>
      <c r="E11" s="39"/>
      <c r="F11" s="3"/>
    </row>
    <row r="12" spans="1:6" ht="15.75">
      <c r="A12" s="34" t="s">
        <v>126</v>
      </c>
      <c r="B12" s="15"/>
      <c r="C12" s="39"/>
      <c r="D12" s="39"/>
      <c r="E12" s="39"/>
      <c r="F12" s="3"/>
    </row>
    <row r="13" spans="1:6" ht="7.5" customHeight="1">
      <c r="A13" s="36"/>
      <c r="B13" s="15"/>
      <c r="C13" s="39"/>
      <c r="D13" s="39"/>
      <c r="E13" s="39"/>
      <c r="F13" s="3"/>
    </row>
    <row r="14" spans="1:6" ht="15.75">
      <c r="A14" s="34" t="s">
        <v>39</v>
      </c>
      <c r="B14" s="37" t="s">
        <v>30</v>
      </c>
      <c r="C14" s="40">
        <v>2347.8</v>
      </c>
      <c r="D14" s="40">
        <v>2321.3</v>
      </c>
      <c r="E14" s="40">
        <v>2448.7</v>
      </c>
      <c r="F14" s="3"/>
    </row>
    <row r="15" spans="1:9" ht="15.75">
      <c r="A15" s="24" t="s">
        <v>40</v>
      </c>
      <c r="B15" s="37" t="s">
        <v>31</v>
      </c>
      <c r="C15" s="39">
        <v>98.6</v>
      </c>
      <c r="D15" s="40">
        <v>98.9</v>
      </c>
      <c r="E15" s="40">
        <f>E14/2321.3*100</f>
        <v>105.48830396760434</v>
      </c>
      <c r="F15" s="5"/>
      <c r="G15" s="4"/>
      <c r="H15" s="4"/>
      <c r="I15" s="4"/>
    </row>
    <row r="16" spans="1:6" ht="7.5" customHeight="1">
      <c r="A16" s="24"/>
      <c r="B16" s="38"/>
      <c r="C16" s="39"/>
      <c r="D16" s="39"/>
      <c r="E16" s="39"/>
      <c r="F16" s="3"/>
    </row>
    <row r="17" spans="1:6" ht="15.75">
      <c r="A17" s="34" t="s">
        <v>91</v>
      </c>
      <c r="B17" s="37" t="s">
        <v>30</v>
      </c>
      <c r="C17" s="40">
        <v>727</v>
      </c>
      <c r="D17" s="40">
        <v>666.9</v>
      </c>
      <c r="E17" s="40">
        <v>756.7</v>
      </c>
      <c r="F17" s="3"/>
    </row>
    <row r="18" spans="1:11" ht="15.75">
      <c r="A18" s="24" t="s">
        <v>41</v>
      </c>
      <c r="B18" s="37" t="s">
        <v>31</v>
      </c>
      <c r="C18" s="39">
        <v>95</v>
      </c>
      <c r="D18" s="40">
        <v>91.7</v>
      </c>
      <c r="E18" s="40">
        <f>E17/666.9*100</f>
        <v>113.46528714949768</v>
      </c>
      <c r="F18" s="5"/>
      <c r="G18" s="4"/>
      <c r="H18" s="4"/>
      <c r="I18" s="4"/>
      <c r="K18" s="7"/>
    </row>
    <row r="19" spans="1:6" ht="7.5" customHeight="1">
      <c r="A19" s="24"/>
      <c r="B19" s="38"/>
      <c r="C19" s="39"/>
      <c r="D19" s="39"/>
      <c r="E19" s="39"/>
      <c r="F19" s="3"/>
    </row>
    <row r="20" spans="1:6" ht="17.25">
      <c r="A20" s="34" t="s">
        <v>142</v>
      </c>
      <c r="B20" s="37" t="s">
        <v>30</v>
      </c>
      <c r="C20" s="40">
        <v>1885.7</v>
      </c>
      <c r="D20" s="40">
        <v>2007.8</v>
      </c>
      <c r="E20" s="40">
        <v>2206.5</v>
      </c>
      <c r="F20" s="3"/>
    </row>
    <row r="21" spans="1:9" ht="15.75">
      <c r="A21" s="24" t="s">
        <v>92</v>
      </c>
      <c r="B21" s="37" t="s">
        <v>31</v>
      </c>
      <c r="C21" s="39">
        <v>93.5</v>
      </c>
      <c r="D21" s="40">
        <v>106.5</v>
      </c>
      <c r="E21" s="40">
        <v>109.9</v>
      </c>
      <c r="F21" s="5"/>
      <c r="G21" s="4"/>
      <c r="H21" s="4"/>
      <c r="I21" s="4"/>
    </row>
    <row r="22" spans="1:6" ht="7.5" customHeight="1">
      <c r="A22" s="24"/>
      <c r="B22" s="38"/>
      <c r="C22" s="39"/>
      <c r="D22" s="39"/>
      <c r="E22" s="39"/>
      <c r="F22" s="3"/>
    </row>
    <row r="23" spans="1:6" ht="15.75">
      <c r="A23" s="34" t="s">
        <v>93</v>
      </c>
      <c r="B23" s="38" t="s">
        <v>30</v>
      </c>
      <c r="C23" s="40">
        <v>618.1</v>
      </c>
      <c r="D23" s="40">
        <v>598.5</v>
      </c>
      <c r="E23" s="40">
        <v>632.6</v>
      </c>
      <c r="F23" s="3"/>
    </row>
    <row r="24" spans="1:6" ht="15.75">
      <c r="A24" s="24" t="s">
        <v>94</v>
      </c>
      <c r="B24" s="37" t="s">
        <v>31</v>
      </c>
      <c r="C24" s="39">
        <v>101.2</v>
      </c>
      <c r="D24" s="40">
        <v>96.8</v>
      </c>
      <c r="E24" s="40">
        <f>E23/598.5*100</f>
        <v>105.69757727652464</v>
      </c>
      <c r="F24" s="3"/>
    </row>
    <row r="25" spans="1:9" ht="7.5" customHeight="1">
      <c r="A25" s="24"/>
      <c r="B25" s="38"/>
      <c r="C25" s="39"/>
      <c r="D25" s="39"/>
      <c r="E25" s="39"/>
      <c r="F25" s="5"/>
      <c r="G25" s="4"/>
      <c r="H25" s="4"/>
      <c r="I25" s="4"/>
    </row>
    <row r="26" spans="1:6" ht="15.75">
      <c r="A26" s="34" t="s">
        <v>95</v>
      </c>
      <c r="B26" s="37" t="s">
        <v>30</v>
      </c>
      <c r="C26" s="40">
        <v>244.9</v>
      </c>
      <c r="D26" s="40">
        <v>247.8</v>
      </c>
      <c r="E26" s="40">
        <v>273.7</v>
      </c>
      <c r="F26" s="3"/>
    </row>
    <row r="27" spans="1:6" ht="15.75">
      <c r="A27" s="24" t="s">
        <v>96</v>
      </c>
      <c r="B27" s="37" t="s">
        <v>31</v>
      </c>
      <c r="C27" s="39">
        <v>100.1</v>
      </c>
      <c r="D27" s="40">
        <v>101.2</v>
      </c>
      <c r="E27" s="40">
        <f>E26/247.8*100</f>
        <v>110.45197740112994</v>
      </c>
      <c r="F27" s="3"/>
    </row>
    <row r="28" spans="1:9" ht="7.5" customHeight="1">
      <c r="A28" s="24"/>
      <c r="B28" s="38"/>
      <c r="C28" s="39"/>
      <c r="D28" s="39"/>
      <c r="E28" s="39"/>
      <c r="F28" s="5"/>
      <c r="G28" s="4"/>
      <c r="H28" s="4"/>
      <c r="I28" s="4"/>
    </row>
    <row r="29" spans="1:6" ht="15.75">
      <c r="A29" s="34" t="s">
        <v>97</v>
      </c>
      <c r="B29" s="37" t="s">
        <v>30</v>
      </c>
      <c r="C29" s="40">
        <v>215</v>
      </c>
      <c r="D29" s="40">
        <v>215</v>
      </c>
      <c r="E29" s="40">
        <v>233.5</v>
      </c>
      <c r="F29" s="3"/>
    </row>
    <row r="30" spans="1:6" ht="15.75">
      <c r="A30" s="24" t="s">
        <v>98</v>
      </c>
      <c r="B30" s="37" t="s">
        <v>31</v>
      </c>
      <c r="C30" s="39">
        <v>104.8</v>
      </c>
      <c r="D30" s="40">
        <v>100</v>
      </c>
      <c r="E30" s="40">
        <f>E29/215*100</f>
        <v>108.6046511627907</v>
      </c>
      <c r="F30" s="3"/>
    </row>
    <row r="31" spans="1:8" ht="7.5" customHeight="1">
      <c r="A31" s="24"/>
      <c r="B31" s="10"/>
      <c r="C31" s="39"/>
      <c r="D31" s="39"/>
      <c r="E31" s="39"/>
      <c r="F31" s="5"/>
      <c r="G31" s="4"/>
      <c r="H31" s="4"/>
    </row>
    <row r="32" spans="1:6" ht="15.75">
      <c r="A32" s="34" t="s">
        <v>99</v>
      </c>
      <c r="B32" s="37" t="s">
        <v>30</v>
      </c>
      <c r="C32" s="40">
        <v>349.9</v>
      </c>
      <c r="D32" s="40">
        <v>329.4</v>
      </c>
      <c r="E32" s="40">
        <v>345.5</v>
      </c>
      <c r="F32" s="3"/>
    </row>
    <row r="33" spans="1:6" ht="15.75">
      <c r="A33" s="24" t="s">
        <v>100</v>
      </c>
      <c r="B33" s="37" t="s">
        <v>31</v>
      </c>
      <c r="C33" s="39">
        <v>105.6</v>
      </c>
      <c r="D33" s="40">
        <v>94.1</v>
      </c>
      <c r="E33" s="40">
        <f>E32/329.4*100</f>
        <v>104.88767455980572</v>
      </c>
      <c r="F33" s="3"/>
    </row>
    <row r="34" spans="1:9" ht="7.5" customHeight="1">
      <c r="A34" s="24"/>
      <c r="B34" s="10"/>
      <c r="C34" s="39"/>
      <c r="D34" s="39"/>
      <c r="E34" s="39"/>
      <c r="F34" s="5"/>
      <c r="G34" s="4"/>
      <c r="H34" s="4"/>
      <c r="I34" s="4"/>
    </row>
    <row r="35" spans="1:6" ht="15.75">
      <c r="A35" s="34" t="s">
        <v>101</v>
      </c>
      <c r="B35" s="37" t="s">
        <v>30</v>
      </c>
      <c r="C35" s="40">
        <v>374.6</v>
      </c>
      <c r="D35" s="40">
        <v>381.1</v>
      </c>
      <c r="E35" s="40">
        <v>433.8</v>
      </c>
      <c r="F35" s="3"/>
    </row>
    <row r="36" spans="1:6" ht="18" customHeight="1">
      <c r="A36" s="24" t="s">
        <v>102</v>
      </c>
      <c r="B36" s="37" t="s">
        <v>31</v>
      </c>
      <c r="C36" s="39">
        <v>99.2</v>
      </c>
      <c r="D36" s="40">
        <v>101.7</v>
      </c>
      <c r="E36" s="40">
        <f>E35/381.1*100</f>
        <v>113.8283914982944</v>
      </c>
      <c r="F36" s="3"/>
    </row>
    <row r="37" spans="1:9" ht="7.5" customHeight="1">
      <c r="A37" s="24"/>
      <c r="B37" s="38"/>
      <c r="C37" s="39"/>
      <c r="D37" s="39"/>
      <c r="E37" s="39"/>
      <c r="F37" s="5"/>
      <c r="G37" s="4"/>
      <c r="H37" s="4"/>
      <c r="I37" s="4"/>
    </row>
    <row r="38" spans="1:6" ht="17.25">
      <c r="A38" s="34" t="s">
        <v>143</v>
      </c>
      <c r="B38" s="37" t="s">
        <v>30</v>
      </c>
      <c r="C38" s="40">
        <v>369.4</v>
      </c>
      <c r="D38" s="40">
        <v>394.1</v>
      </c>
      <c r="E38" s="40">
        <v>412.6</v>
      </c>
      <c r="F38" s="3"/>
    </row>
    <row r="39" spans="1:6" ht="15.75">
      <c r="A39" s="24" t="s">
        <v>103</v>
      </c>
      <c r="B39" s="37" t="s">
        <v>31</v>
      </c>
      <c r="C39" s="39">
        <v>94.8</v>
      </c>
      <c r="D39" s="40">
        <v>106.7</v>
      </c>
      <c r="E39" s="40">
        <f>E38/394.1*100</f>
        <v>104.69424004059884</v>
      </c>
      <c r="F39" s="3"/>
    </row>
    <row r="40" spans="1:9" ht="7.5" customHeight="1">
      <c r="A40" s="24"/>
      <c r="B40" s="38"/>
      <c r="C40" s="39"/>
      <c r="D40" s="39"/>
      <c r="E40" s="39"/>
      <c r="F40" s="5"/>
      <c r="G40" s="4"/>
      <c r="H40" s="4"/>
      <c r="I40" s="4"/>
    </row>
    <row r="41" spans="1:6" ht="30.75">
      <c r="A41" s="34" t="s">
        <v>144</v>
      </c>
      <c r="B41" s="37" t="s">
        <v>30</v>
      </c>
      <c r="C41" s="40">
        <v>498.9</v>
      </c>
      <c r="D41" s="40">
        <v>504.7</v>
      </c>
      <c r="E41" s="40">
        <v>509.1</v>
      </c>
      <c r="F41" s="3"/>
    </row>
    <row r="42" spans="1:6" ht="31.5" customHeight="1">
      <c r="A42" s="24" t="s">
        <v>68</v>
      </c>
      <c r="B42" s="37" t="s">
        <v>31</v>
      </c>
      <c r="C42" s="39">
        <v>100.6</v>
      </c>
      <c r="D42" s="40">
        <v>101.2</v>
      </c>
      <c r="E42" s="40">
        <f>E41/504.7*100</f>
        <v>100.87180503269269</v>
      </c>
      <c r="F42" s="3"/>
    </row>
    <row r="43" spans="1:9" ht="7.5" customHeight="1">
      <c r="A43" s="35"/>
      <c r="B43" s="38"/>
      <c r="C43" s="39"/>
      <c r="D43" s="39"/>
      <c r="E43" s="39"/>
      <c r="F43" s="5"/>
      <c r="G43" s="4"/>
      <c r="H43" s="4"/>
      <c r="I43" s="4"/>
    </row>
    <row r="44" spans="1:6" ht="15.75">
      <c r="A44" s="34" t="s">
        <v>42</v>
      </c>
      <c r="B44" s="37" t="s">
        <v>30</v>
      </c>
      <c r="C44" s="40">
        <v>1249.7</v>
      </c>
      <c r="D44" s="40">
        <v>1263.6</v>
      </c>
      <c r="E44" s="40">
        <v>1278.2</v>
      </c>
      <c r="F44" s="3"/>
    </row>
    <row r="45" spans="1:6" ht="15.75">
      <c r="A45" s="24" t="s">
        <v>43</v>
      </c>
      <c r="B45" s="37" t="s">
        <v>31</v>
      </c>
      <c r="C45" s="39">
        <v>99.3</v>
      </c>
      <c r="D45" s="40">
        <v>101.1</v>
      </c>
      <c r="E45" s="40">
        <f>E44/1263.6*100</f>
        <v>101.15542893320672</v>
      </c>
      <c r="F45" s="3"/>
    </row>
    <row r="46" spans="1:8" ht="7.5" customHeight="1">
      <c r="A46" s="24"/>
      <c r="B46" s="10"/>
      <c r="C46" s="39"/>
      <c r="D46" s="39"/>
      <c r="E46" s="39"/>
      <c r="F46" s="5"/>
      <c r="G46" s="4"/>
      <c r="H46" s="4"/>
    </row>
    <row r="47" spans="1:6" ht="15.75">
      <c r="A47" s="34" t="s">
        <v>104</v>
      </c>
      <c r="B47" s="37" t="s">
        <v>30</v>
      </c>
      <c r="C47" s="40">
        <v>737.1</v>
      </c>
      <c r="D47" s="40">
        <v>887.1</v>
      </c>
      <c r="E47" s="40">
        <v>738.6</v>
      </c>
      <c r="F47" s="3"/>
    </row>
    <row r="48" spans="1:6" ht="15.75">
      <c r="A48" s="24" t="s">
        <v>105</v>
      </c>
      <c r="B48" s="37" t="s">
        <v>31</v>
      </c>
      <c r="C48" s="39">
        <v>103.7</v>
      </c>
      <c r="D48" s="40">
        <v>120.4</v>
      </c>
      <c r="E48" s="40">
        <f>E47/887.1*100</f>
        <v>83.26006087250592</v>
      </c>
      <c r="F48" s="3"/>
    </row>
    <row r="49" spans="1:8" ht="7.5" customHeight="1">
      <c r="A49" s="24"/>
      <c r="B49" s="10"/>
      <c r="C49" s="39"/>
      <c r="D49" s="39"/>
      <c r="E49" s="39"/>
      <c r="F49" s="5"/>
      <c r="G49" s="4"/>
      <c r="H49" s="4"/>
    </row>
    <row r="50" spans="1:6" ht="30.75" customHeight="1">
      <c r="A50" s="34" t="s">
        <v>171</v>
      </c>
      <c r="B50" s="37" t="s">
        <v>30</v>
      </c>
      <c r="C50" s="40">
        <v>137.6</v>
      </c>
      <c r="D50" s="40">
        <v>134.4</v>
      </c>
      <c r="E50" s="40">
        <v>140.5</v>
      </c>
      <c r="F50" s="3"/>
    </row>
    <row r="51" spans="1:6" ht="15.75">
      <c r="A51" s="24" t="s">
        <v>106</v>
      </c>
      <c r="B51" s="10" t="s">
        <v>31</v>
      </c>
      <c r="C51" s="39">
        <v>99.5</v>
      </c>
      <c r="D51" s="40">
        <v>97.7</v>
      </c>
      <c r="E51" s="40">
        <f>E50/134.4*100</f>
        <v>104.53869047619047</v>
      </c>
      <c r="F51" s="3"/>
    </row>
    <row r="52" spans="1:6" ht="7.5" customHeight="1">
      <c r="A52" s="19"/>
      <c r="B52" s="29"/>
      <c r="C52" s="39"/>
      <c r="D52" s="39"/>
      <c r="E52" s="39"/>
      <c r="F52" s="3"/>
    </row>
    <row r="53" spans="1:6" ht="15.75">
      <c r="A53" s="17" t="s">
        <v>107</v>
      </c>
      <c r="B53" s="29" t="s">
        <v>30</v>
      </c>
      <c r="C53" s="40">
        <v>71.9</v>
      </c>
      <c r="D53" s="40">
        <v>76.7</v>
      </c>
      <c r="E53" s="40">
        <v>81.2</v>
      </c>
      <c r="F53" s="3"/>
    </row>
    <row r="54" spans="1:6" ht="15.75">
      <c r="A54" s="18" t="s">
        <v>108</v>
      </c>
      <c r="B54" s="29" t="s">
        <v>31</v>
      </c>
      <c r="C54" s="39">
        <v>86.3</v>
      </c>
      <c r="D54" s="40">
        <v>106.6</v>
      </c>
      <c r="E54" s="40">
        <f>E53/76.7*100</f>
        <v>105.8670143415906</v>
      </c>
      <c r="F54" s="3"/>
    </row>
    <row r="55" spans="1:5" ht="15.75">
      <c r="A55" s="3"/>
      <c r="B55" s="3"/>
      <c r="C55" s="3"/>
      <c r="D55" s="3"/>
      <c r="E55" s="3"/>
    </row>
    <row r="56" spans="1:5" ht="15.75">
      <c r="A56" s="3"/>
      <c r="B56" s="3"/>
      <c r="C56" s="3"/>
      <c r="D56" s="3"/>
      <c r="E56" s="3"/>
    </row>
    <row r="57" spans="1:5" ht="15.75">
      <c r="A57" s="3"/>
      <c r="B57" s="3"/>
      <c r="C57" s="3"/>
      <c r="D57" s="3"/>
      <c r="E57" s="3"/>
    </row>
  </sheetData>
  <sheetProtection/>
  <mergeCells count="5">
    <mergeCell ref="C4:E4"/>
    <mergeCell ref="C5:E5"/>
    <mergeCell ref="C6:C7"/>
    <mergeCell ref="D6:D7"/>
    <mergeCell ref="E6:E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0" r:id="rId1"/>
  <headerFooter scaleWithDoc="0">
    <oddFooter>&amp;C49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workbookViewId="0" topLeftCell="A1">
      <selection activeCell="A1" sqref="A1"/>
    </sheetView>
  </sheetViews>
  <sheetFormatPr defaultColWidth="9.140625" defaultRowHeight="12.75"/>
  <cols>
    <col min="1" max="1" width="48.140625" style="46" customWidth="1"/>
    <col min="2" max="2" width="2.140625" style="46" customWidth="1"/>
    <col min="3" max="5" width="13.7109375" style="46" customWidth="1"/>
    <col min="6" max="10" width="0" style="46" hidden="1" customWidth="1"/>
    <col min="11" max="16384" width="9.140625" style="46" customWidth="1"/>
  </cols>
  <sheetData>
    <row r="1" s="43" customFormat="1" ht="21.75" customHeight="1">
      <c r="A1" s="43" t="s">
        <v>307</v>
      </c>
    </row>
    <row r="2" ht="13.5">
      <c r="A2" s="45" t="s">
        <v>324</v>
      </c>
    </row>
    <row r="3" ht="9" customHeight="1"/>
    <row r="4" spans="1:11" ht="20.25" customHeight="1">
      <c r="A4" s="121" t="s">
        <v>1</v>
      </c>
      <c r="B4" s="47"/>
      <c r="C4" s="424" t="s">
        <v>119</v>
      </c>
      <c r="D4" s="428"/>
      <c r="E4" s="428"/>
      <c r="K4" s="65"/>
    </row>
    <row r="5" spans="1:11" ht="18.75" customHeight="1">
      <c r="A5" s="87" t="s">
        <v>29</v>
      </c>
      <c r="B5" s="65"/>
      <c r="C5" s="493" t="s">
        <v>120</v>
      </c>
      <c r="D5" s="494"/>
      <c r="E5" s="494"/>
      <c r="K5" s="65"/>
    </row>
    <row r="6" spans="1:11" ht="13.5">
      <c r="A6" s="68" t="s">
        <v>229</v>
      </c>
      <c r="B6" s="65"/>
      <c r="C6" s="432">
        <v>2012</v>
      </c>
      <c r="D6" s="432">
        <v>2013</v>
      </c>
      <c r="E6" s="476">
        <v>2014</v>
      </c>
      <c r="K6" s="65"/>
    </row>
    <row r="7" spans="1:11" ht="13.5">
      <c r="A7" s="252" t="s">
        <v>230</v>
      </c>
      <c r="B7" s="54"/>
      <c r="C7" s="455"/>
      <c r="D7" s="455"/>
      <c r="E7" s="495"/>
      <c r="F7" s="111">
        <f>SUM(C9:C9)</f>
        <v>0</v>
      </c>
      <c r="G7" s="111">
        <f>SUM(D9:D9)</f>
        <v>0</v>
      </c>
      <c r="H7" s="111">
        <f>SUM(E9:E9)</f>
        <v>0</v>
      </c>
      <c r="I7" s="111" t="e">
        <f>SUM(#REF!)</f>
        <v>#REF!</v>
      </c>
      <c r="J7" s="111" t="e">
        <f>SUM(#REF!)</f>
        <v>#REF!</v>
      </c>
      <c r="K7" s="65"/>
    </row>
    <row r="8" spans="1:11" ht="7.5" customHeight="1">
      <c r="A8" s="254"/>
      <c r="B8" s="47"/>
      <c r="C8" s="89"/>
      <c r="D8" s="317"/>
      <c r="E8" s="318"/>
      <c r="K8" s="65"/>
    </row>
    <row r="9" spans="1:11" ht="4.5" customHeight="1" hidden="1">
      <c r="A9" s="65"/>
      <c r="B9" s="65"/>
      <c r="C9" s="97"/>
      <c r="D9" s="238"/>
      <c r="E9" s="238"/>
      <c r="K9" s="65"/>
    </row>
    <row r="10" spans="1:11" ht="13.5">
      <c r="A10" s="67" t="s">
        <v>32</v>
      </c>
      <c r="B10" s="101" t="s">
        <v>30</v>
      </c>
      <c r="C10" s="236">
        <v>45.9</v>
      </c>
      <c r="D10" s="236">
        <v>43.4</v>
      </c>
      <c r="E10" s="236">
        <v>56.3</v>
      </c>
      <c r="K10" s="65"/>
    </row>
    <row r="11" spans="1:11" ht="13.5">
      <c r="A11" s="69" t="s">
        <v>33</v>
      </c>
      <c r="B11" s="101" t="s">
        <v>31</v>
      </c>
      <c r="C11" s="129">
        <v>77</v>
      </c>
      <c r="D11" s="155">
        <v>94.6</v>
      </c>
      <c r="E11" s="155">
        <v>129.8</v>
      </c>
      <c r="K11" s="65"/>
    </row>
    <row r="12" spans="1:11" ht="7.5" customHeight="1">
      <c r="A12" s="70"/>
      <c r="B12" s="99"/>
      <c r="C12" s="129"/>
      <c r="D12" s="155"/>
      <c r="E12" s="129"/>
      <c r="K12" s="65"/>
    </row>
    <row r="13" spans="1:11" ht="13.5">
      <c r="A13" s="67" t="s">
        <v>220</v>
      </c>
      <c r="B13" s="101"/>
      <c r="C13" s="129"/>
      <c r="D13" s="155"/>
      <c r="E13" s="129"/>
      <c r="K13" s="65"/>
    </row>
    <row r="14" spans="1:11" ht="7.5" customHeight="1">
      <c r="A14" s="68"/>
      <c r="B14" s="101"/>
      <c r="C14" s="129"/>
      <c r="D14" s="155"/>
      <c r="E14" s="129"/>
      <c r="K14" s="65"/>
    </row>
    <row r="15" spans="1:11" ht="13.5">
      <c r="A15" s="67" t="s">
        <v>39</v>
      </c>
      <c r="B15" s="134" t="s">
        <v>30</v>
      </c>
      <c r="C15" s="155">
        <v>11.4</v>
      </c>
      <c r="D15" s="155">
        <v>9.6</v>
      </c>
      <c r="E15" s="155">
        <v>13.7</v>
      </c>
      <c r="K15" s="65"/>
    </row>
    <row r="16" spans="1:11" ht="13.5">
      <c r="A16" s="69" t="s">
        <v>40</v>
      </c>
      <c r="B16" s="134" t="s">
        <v>31</v>
      </c>
      <c r="C16" s="129">
        <v>78.2</v>
      </c>
      <c r="D16" s="155">
        <v>84.6</v>
      </c>
      <c r="E16" s="155">
        <v>142</v>
      </c>
      <c r="K16" s="65"/>
    </row>
    <row r="17" spans="1:11" ht="7.5" customHeight="1">
      <c r="A17" s="69"/>
      <c r="B17" s="136"/>
      <c r="C17" s="129"/>
      <c r="D17" s="155"/>
      <c r="E17" s="129"/>
      <c r="K17" s="65"/>
    </row>
    <row r="18" spans="1:11" ht="13.5">
      <c r="A18" s="67" t="s">
        <v>91</v>
      </c>
      <c r="B18" s="134" t="s">
        <v>30</v>
      </c>
      <c r="C18" s="155">
        <v>5.1</v>
      </c>
      <c r="D18" s="155">
        <v>4.5</v>
      </c>
      <c r="E18" s="155">
        <v>5.5</v>
      </c>
      <c r="K18" s="65"/>
    </row>
    <row r="19" spans="1:11" ht="13.5">
      <c r="A19" s="69" t="s">
        <v>41</v>
      </c>
      <c r="B19" s="134" t="s">
        <v>31</v>
      </c>
      <c r="C19" s="129">
        <v>54.1</v>
      </c>
      <c r="D19" s="155">
        <v>89.6</v>
      </c>
      <c r="E19" s="155">
        <v>120.9</v>
      </c>
      <c r="K19" s="65"/>
    </row>
    <row r="20" spans="1:11" ht="7.5" customHeight="1">
      <c r="A20" s="69"/>
      <c r="B20" s="136"/>
      <c r="C20" s="129"/>
      <c r="D20" s="155"/>
      <c r="E20" s="129"/>
      <c r="K20" s="65"/>
    </row>
    <row r="21" spans="1:11" ht="16.5" customHeight="1">
      <c r="A21" s="67" t="s">
        <v>269</v>
      </c>
      <c r="B21" s="134" t="s">
        <v>30</v>
      </c>
      <c r="C21" s="155">
        <v>7</v>
      </c>
      <c r="D21" s="155">
        <v>7.4</v>
      </c>
      <c r="E21" s="155">
        <v>9.5</v>
      </c>
      <c r="K21" s="65"/>
    </row>
    <row r="22" spans="1:11" ht="13.5">
      <c r="A22" s="69" t="s">
        <v>92</v>
      </c>
      <c r="B22" s="134" t="s">
        <v>31</v>
      </c>
      <c r="C22" s="129">
        <v>65.5</v>
      </c>
      <c r="D22" s="155">
        <v>106.2</v>
      </c>
      <c r="E22" s="155">
        <v>128.5</v>
      </c>
      <c r="K22" s="65"/>
    </row>
    <row r="23" spans="1:11" ht="7.5" customHeight="1">
      <c r="A23" s="69"/>
      <c r="B23" s="136"/>
      <c r="C23" s="129"/>
      <c r="D23" s="155"/>
      <c r="E23" s="129"/>
      <c r="K23" s="65"/>
    </row>
    <row r="24" spans="1:11" ht="13.5">
      <c r="A24" s="67" t="s">
        <v>93</v>
      </c>
      <c r="B24" s="136" t="s">
        <v>30</v>
      </c>
      <c r="C24" s="155">
        <v>3.8</v>
      </c>
      <c r="D24" s="155">
        <v>3</v>
      </c>
      <c r="E24" s="155">
        <v>4.7</v>
      </c>
      <c r="K24" s="65"/>
    </row>
    <row r="25" spans="1:11" ht="13.5">
      <c r="A25" s="69" t="s">
        <v>94</v>
      </c>
      <c r="B25" s="134" t="s">
        <v>31</v>
      </c>
      <c r="C25" s="129">
        <v>102</v>
      </c>
      <c r="D25" s="155">
        <v>78.1</v>
      </c>
      <c r="E25" s="155">
        <v>157.1</v>
      </c>
      <c r="K25" s="65"/>
    </row>
    <row r="26" spans="1:11" ht="7.5" customHeight="1">
      <c r="A26" s="69"/>
      <c r="B26" s="136"/>
      <c r="C26" s="129"/>
      <c r="D26" s="155"/>
      <c r="E26" s="129"/>
      <c r="K26" s="65"/>
    </row>
    <row r="27" spans="1:11" ht="13.5">
      <c r="A27" s="67" t="s">
        <v>95</v>
      </c>
      <c r="B27" s="134" t="s">
        <v>30</v>
      </c>
      <c r="C27" s="155">
        <v>1.5</v>
      </c>
      <c r="D27" s="155">
        <v>1.8</v>
      </c>
      <c r="E27" s="155">
        <v>2.9</v>
      </c>
      <c r="K27" s="65"/>
    </row>
    <row r="28" spans="1:11" ht="13.5">
      <c r="A28" s="69" t="s">
        <v>96</v>
      </c>
      <c r="B28" s="134" t="s">
        <v>31</v>
      </c>
      <c r="C28" s="129">
        <v>70.9</v>
      </c>
      <c r="D28" s="155">
        <v>119.3</v>
      </c>
      <c r="E28" s="155">
        <v>160</v>
      </c>
      <c r="K28" s="65"/>
    </row>
    <row r="29" spans="1:11" ht="7.5" customHeight="1">
      <c r="A29" s="69"/>
      <c r="B29" s="136"/>
      <c r="C29" s="129"/>
      <c r="D29" s="155"/>
      <c r="E29" s="129"/>
      <c r="K29" s="65"/>
    </row>
    <row r="30" spans="1:11" ht="13.5">
      <c r="A30" s="67" t="s">
        <v>97</v>
      </c>
      <c r="B30" s="134" t="s">
        <v>30</v>
      </c>
      <c r="C30" s="155">
        <v>2.7</v>
      </c>
      <c r="D30" s="155">
        <v>3.5</v>
      </c>
      <c r="E30" s="155">
        <v>4.1</v>
      </c>
      <c r="K30" s="65"/>
    </row>
    <row r="31" spans="1:11" ht="13.5">
      <c r="A31" s="69" t="s">
        <v>98</v>
      </c>
      <c r="B31" s="134" t="s">
        <v>31</v>
      </c>
      <c r="C31" s="129">
        <v>104.6</v>
      </c>
      <c r="D31" s="155">
        <v>127.5</v>
      </c>
      <c r="E31" s="155">
        <v>117.9</v>
      </c>
      <c r="K31" s="65"/>
    </row>
    <row r="32" spans="1:11" ht="7.5" customHeight="1">
      <c r="A32" s="69"/>
      <c r="B32" s="65"/>
      <c r="C32" s="129"/>
      <c r="D32" s="155"/>
      <c r="E32" s="129"/>
      <c r="K32" s="65"/>
    </row>
    <row r="33" spans="1:11" ht="13.5">
      <c r="A33" s="67" t="s">
        <v>99</v>
      </c>
      <c r="B33" s="134" t="s">
        <v>30</v>
      </c>
      <c r="C33" s="155">
        <v>1.9</v>
      </c>
      <c r="D33" s="155">
        <v>1.2</v>
      </c>
      <c r="E33" s="155">
        <v>1.8</v>
      </c>
      <c r="K33" s="65"/>
    </row>
    <row r="34" spans="1:11" ht="13.5">
      <c r="A34" s="69" t="s">
        <v>100</v>
      </c>
      <c r="B34" s="134" t="s">
        <v>31</v>
      </c>
      <c r="C34" s="129">
        <v>133.9</v>
      </c>
      <c r="D34" s="155">
        <v>62.9</v>
      </c>
      <c r="E34" s="155">
        <v>147.9</v>
      </c>
      <c r="K34" s="65"/>
    </row>
    <row r="35" spans="1:11" ht="7.5" customHeight="1">
      <c r="A35" s="69"/>
      <c r="B35" s="65"/>
      <c r="C35" s="129"/>
      <c r="D35" s="155"/>
      <c r="E35" s="129"/>
      <c r="K35" s="65"/>
    </row>
    <row r="36" spans="1:11" ht="13.5">
      <c r="A36" s="67" t="s">
        <v>101</v>
      </c>
      <c r="B36" s="134" t="s">
        <v>30</v>
      </c>
      <c r="C36" s="155">
        <v>2.4</v>
      </c>
      <c r="D36" s="155">
        <v>2.6</v>
      </c>
      <c r="E36" s="155">
        <v>3.8</v>
      </c>
      <c r="K36" s="65"/>
    </row>
    <row r="37" spans="1:11" ht="13.5">
      <c r="A37" s="69" t="s">
        <v>102</v>
      </c>
      <c r="B37" s="134" t="s">
        <v>31</v>
      </c>
      <c r="C37" s="129">
        <v>89.6</v>
      </c>
      <c r="D37" s="155">
        <v>108.8</v>
      </c>
      <c r="E37" s="155">
        <v>145.3</v>
      </c>
      <c r="K37" s="65"/>
    </row>
    <row r="38" spans="1:11" ht="7.5" customHeight="1">
      <c r="A38" s="69"/>
      <c r="B38" s="136"/>
      <c r="C38" s="129"/>
      <c r="D38" s="155"/>
      <c r="E38" s="129"/>
      <c r="K38" s="65"/>
    </row>
    <row r="39" spans="1:11" ht="16.5" customHeight="1">
      <c r="A39" s="67" t="s">
        <v>222</v>
      </c>
      <c r="B39" s="134" t="s">
        <v>30</v>
      </c>
      <c r="C39" s="155">
        <v>1.9</v>
      </c>
      <c r="D39" s="155">
        <v>1.9</v>
      </c>
      <c r="E39" s="155">
        <v>2</v>
      </c>
      <c r="K39" s="65"/>
    </row>
    <row r="40" spans="1:11" ht="13.5">
      <c r="A40" s="69" t="s">
        <v>103</v>
      </c>
      <c r="B40" s="134" t="s">
        <v>31</v>
      </c>
      <c r="C40" s="129">
        <v>95.7</v>
      </c>
      <c r="D40" s="155">
        <v>99.8</v>
      </c>
      <c r="E40" s="155">
        <v>108.5</v>
      </c>
      <c r="K40" s="65"/>
    </row>
    <row r="41" spans="1:11" ht="7.5" customHeight="1">
      <c r="A41" s="69"/>
      <c r="B41" s="136"/>
      <c r="C41" s="129"/>
      <c r="D41" s="155"/>
      <c r="E41" s="129"/>
      <c r="K41" s="65"/>
    </row>
    <row r="42" spans="1:11" ht="30.75" customHeight="1">
      <c r="A42" s="67" t="s">
        <v>232</v>
      </c>
      <c r="B42" s="134" t="s">
        <v>30</v>
      </c>
      <c r="C42" s="155">
        <v>2.9</v>
      </c>
      <c r="D42" s="155">
        <v>2.6</v>
      </c>
      <c r="E42" s="155">
        <v>2.7</v>
      </c>
      <c r="K42" s="65"/>
    </row>
    <row r="43" spans="1:11" ht="28.5" customHeight="1">
      <c r="A43" s="69" t="s">
        <v>68</v>
      </c>
      <c r="B43" s="134" t="s">
        <v>31</v>
      </c>
      <c r="C43" s="129">
        <v>80.6</v>
      </c>
      <c r="D43" s="155">
        <v>90.6</v>
      </c>
      <c r="E43" s="155">
        <v>101.5</v>
      </c>
      <c r="K43" s="65"/>
    </row>
    <row r="44" spans="1:11" ht="7.5" customHeight="1">
      <c r="A44" s="70"/>
      <c r="B44" s="136"/>
      <c r="C44" s="129"/>
      <c r="D44" s="155"/>
      <c r="E44" s="129"/>
      <c r="K44" s="65"/>
    </row>
    <row r="45" spans="1:11" ht="13.5">
      <c r="A45" s="67" t="s">
        <v>42</v>
      </c>
      <c r="B45" s="134" t="s">
        <v>30</v>
      </c>
      <c r="C45" s="155">
        <v>0.7</v>
      </c>
      <c r="D45" s="155">
        <v>0.9</v>
      </c>
      <c r="E45" s="155">
        <v>1</v>
      </c>
      <c r="K45" s="65"/>
    </row>
    <row r="46" spans="1:11" ht="13.5">
      <c r="A46" s="69" t="s">
        <v>43</v>
      </c>
      <c r="B46" s="134" t="s">
        <v>31</v>
      </c>
      <c r="C46" s="129">
        <v>72.4</v>
      </c>
      <c r="D46" s="155">
        <v>126.2</v>
      </c>
      <c r="E46" s="155">
        <v>115.4</v>
      </c>
      <c r="K46" s="65"/>
    </row>
    <row r="47" spans="1:11" ht="7.5" customHeight="1">
      <c r="A47" s="69"/>
      <c r="B47" s="65"/>
      <c r="C47" s="129"/>
      <c r="D47" s="155"/>
      <c r="E47" s="129"/>
      <c r="K47" s="65"/>
    </row>
    <row r="48" spans="1:11" ht="13.5">
      <c r="A48" s="67" t="s">
        <v>104</v>
      </c>
      <c r="B48" s="134" t="s">
        <v>30</v>
      </c>
      <c r="C48" s="155">
        <v>1.8</v>
      </c>
      <c r="D48" s="155">
        <v>2.1</v>
      </c>
      <c r="E48" s="155">
        <v>1.8</v>
      </c>
      <c r="K48" s="65"/>
    </row>
    <row r="49" spans="1:11" ht="13.5">
      <c r="A49" s="69" t="s">
        <v>105</v>
      </c>
      <c r="B49" s="134" t="s">
        <v>31</v>
      </c>
      <c r="C49" s="129">
        <v>77.9</v>
      </c>
      <c r="D49" s="155">
        <v>114.8</v>
      </c>
      <c r="E49" s="155">
        <v>86.3</v>
      </c>
      <c r="K49" s="65"/>
    </row>
    <row r="50" spans="1:11" ht="7.5" customHeight="1">
      <c r="A50" s="69"/>
      <c r="B50" s="65"/>
      <c r="C50" s="129"/>
      <c r="D50" s="155"/>
      <c r="E50" s="129"/>
      <c r="K50" s="65"/>
    </row>
    <row r="51" spans="1:11" ht="27">
      <c r="A51" s="67" t="s">
        <v>170</v>
      </c>
      <c r="B51" s="134" t="s">
        <v>30</v>
      </c>
      <c r="C51" s="155">
        <v>0.5</v>
      </c>
      <c r="D51" s="155">
        <v>0.4</v>
      </c>
      <c r="E51" s="155">
        <v>0.5</v>
      </c>
      <c r="K51" s="65"/>
    </row>
    <row r="52" spans="1:11" ht="13.5">
      <c r="A52" s="69" t="s">
        <v>106</v>
      </c>
      <c r="B52" s="65" t="s">
        <v>31</v>
      </c>
      <c r="C52" s="129">
        <v>92.6</v>
      </c>
      <c r="D52" s="155">
        <v>82</v>
      </c>
      <c r="E52" s="155">
        <v>123.6</v>
      </c>
      <c r="K52" s="65"/>
    </row>
    <row r="53" spans="1:11" ht="7.5" customHeight="1">
      <c r="A53" s="65"/>
      <c r="B53" s="65"/>
      <c r="C53" s="129"/>
      <c r="D53" s="155"/>
      <c r="E53" s="129"/>
      <c r="K53" s="65"/>
    </row>
    <row r="54" spans="1:11" ht="13.5">
      <c r="A54" s="59" t="s">
        <v>107</v>
      </c>
      <c r="B54" s="54" t="s">
        <v>30</v>
      </c>
      <c r="C54" s="155">
        <v>0.5</v>
      </c>
      <c r="D54" s="155">
        <v>0.5</v>
      </c>
      <c r="E54" s="155">
        <v>0.7</v>
      </c>
      <c r="K54" s="65"/>
    </row>
    <row r="55" spans="1:11" ht="13.5">
      <c r="A55" s="62" t="s">
        <v>108</v>
      </c>
      <c r="B55" s="54" t="s">
        <v>31</v>
      </c>
      <c r="C55" s="129">
        <v>61</v>
      </c>
      <c r="D55" s="155">
        <v>83.5</v>
      </c>
      <c r="E55" s="155">
        <v>150</v>
      </c>
      <c r="K55" s="65"/>
    </row>
    <row r="56" ht="13.5">
      <c r="A56" s="65"/>
    </row>
    <row r="57" ht="13.5">
      <c r="A57" s="65"/>
    </row>
    <row r="58" ht="13.5">
      <c r="A58" s="65"/>
    </row>
    <row r="64" ht="13.5">
      <c r="E64" s="218"/>
    </row>
  </sheetData>
  <sheetProtection/>
  <mergeCells count="5">
    <mergeCell ref="C4:E4"/>
    <mergeCell ref="C5:E5"/>
    <mergeCell ref="C6:C7"/>
    <mergeCell ref="D6:D7"/>
    <mergeCell ref="E6:E7"/>
  </mergeCells>
  <printOptions/>
  <pageMargins left="0.5905511811023623" right="0.7874015748031497" top="0.7874015748031497" bottom="0.7874015748031497" header="0.5118110236220472" footer="0.5118110236220472"/>
  <pageSetup fitToHeight="1" fitToWidth="1" horizontalDpi="600" verticalDpi="600" orientation="portrait" paperSize="9" scale="96" r:id="rId1"/>
  <headerFooter scaleWithDoc="0">
    <oddFooter>&amp;C50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140625" defaultRowHeight="12.75"/>
  <cols>
    <col min="1" max="1" width="48.140625" style="46" customWidth="1"/>
    <col min="2" max="2" width="2.7109375" style="46" customWidth="1"/>
    <col min="3" max="5" width="13.7109375" style="46" customWidth="1"/>
    <col min="6" max="6" width="9.140625" style="46" customWidth="1"/>
    <col min="7" max="7" width="9.140625" style="65" customWidth="1"/>
    <col min="8" max="16384" width="9.140625" style="46" customWidth="1"/>
  </cols>
  <sheetData>
    <row r="1" spans="1:5" ht="13.5">
      <c r="A1" s="59" t="s">
        <v>308</v>
      </c>
      <c r="B1" s="65"/>
      <c r="C1" s="65"/>
      <c r="D1" s="65"/>
      <c r="E1" s="65"/>
    </row>
    <row r="2" spans="1:5" ht="13.5">
      <c r="A2" s="62" t="s">
        <v>203</v>
      </c>
      <c r="B2" s="65"/>
      <c r="C2" s="65"/>
      <c r="D2" s="65"/>
      <c r="E2" s="65"/>
    </row>
    <row r="3" spans="1:5" ht="8.25" customHeight="1">
      <c r="A3" s="65" t="s">
        <v>61</v>
      </c>
      <c r="B3" s="65"/>
      <c r="C3" s="65"/>
      <c r="D3" s="65"/>
      <c r="E3" s="65"/>
    </row>
    <row r="4" spans="1:10" ht="18.75" customHeight="1">
      <c r="A4" s="121" t="s">
        <v>1</v>
      </c>
      <c r="B4" s="47"/>
      <c r="C4" s="424" t="s">
        <v>121</v>
      </c>
      <c r="D4" s="428"/>
      <c r="E4" s="428"/>
      <c r="J4" s="65"/>
    </row>
    <row r="5" spans="1:10" ht="18" customHeight="1">
      <c r="A5" s="87" t="s">
        <v>29</v>
      </c>
      <c r="B5" s="54"/>
      <c r="C5" s="426" t="s">
        <v>159</v>
      </c>
      <c r="D5" s="429"/>
      <c r="E5" s="429"/>
      <c r="J5" s="65"/>
    </row>
    <row r="6" spans="1:10" ht="13.5">
      <c r="A6" s="68" t="s">
        <v>229</v>
      </c>
      <c r="B6" s="54"/>
      <c r="C6" s="432">
        <v>2012</v>
      </c>
      <c r="D6" s="432">
        <v>2013</v>
      </c>
      <c r="E6" s="476">
        <v>2014</v>
      </c>
      <c r="F6" s="98"/>
      <c r="G6" s="98"/>
      <c r="H6" s="102"/>
      <c r="I6" s="102"/>
      <c r="J6" s="65"/>
    </row>
    <row r="7" spans="1:10" ht="13.5">
      <c r="A7" s="252" t="s">
        <v>230</v>
      </c>
      <c r="B7" s="54"/>
      <c r="C7" s="434"/>
      <c r="D7" s="434"/>
      <c r="E7" s="478"/>
      <c r="F7" s="65"/>
      <c r="J7" s="65"/>
    </row>
    <row r="8" spans="1:10" ht="7.5" customHeight="1">
      <c r="A8" s="57"/>
      <c r="B8" s="47"/>
      <c r="C8" s="201"/>
      <c r="D8" s="201"/>
      <c r="E8" s="186"/>
      <c r="F8" s="65"/>
      <c r="J8" s="65"/>
    </row>
    <row r="9" spans="1:7" ht="13.5">
      <c r="A9" s="67" t="s">
        <v>32</v>
      </c>
      <c r="B9" s="101" t="s">
        <v>30</v>
      </c>
      <c r="C9" s="236">
        <v>465</v>
      </c>
      <c r="D9" s="236">
        <v>502.4</v>
      </c>
      <c r="E9" s="236">
        <v>614.8</v>
      </c>
      <c r="F9" s="65"/>
      <c r="G9" s="204"/>
    </row>
    <row r="10" spans="1:7" ht="13.5">
      <c r="A10" s="69" t="s">
        <v>33</v>
      </c>
      <c r="B10" s="101" t="s">
        <v>31</v>
      </c>
      <c r="C10" s="129">
        <v>80.1</v>
      </c>
      <c r="D10" s="155">
        <v>108</v>
      </c>
      <c r="E10" s="155">
        <f>E9/502.4*100</f>
        <v>122.37261146496814</v>
      </c>
      <c r="F10" s="65"/>
      <c r="G10" s="131"/>
    </row>
    <row r="11" spans="1:7" ht="6.75" customHeight="1">
      <c r="A11" s="70"/>
      <c r="B11" s="99"/>
      <c r="C11" s="129"/>
      <c r="D11" s="155"/>
      <c r="E11" s="129"/>
      <c r="F11" s="65"/>
      <c r="G11" s="131"/>
    </row>
    <row r="12" spans="1:7" ht="13.5">
      <c r="A12" s="67" t="s">
        <v>220</v>
      </c>
      <c r="B12" s="101"/>
      <c r="C12" s="129"/>
      <c r="D12" s="155"/>
      <c r="E12" s="129"/>
      <c r="F12" s="65"/>
      <c r="G12" s="131"/>
    </row>
    <row r="13" spans="1:7" ht="1.5" customHeight="1">
      <c r="A13" s="68"/>
      <c r="B13" s="101"/>
      <c r="C13" s="129"/>
      <c r="D13" s="155"/>
      <c r="E13" s="129"/>
      <c r="F13" s="65"/>
      <c r="G13" s="131"/>
    </row>
    <row r="14" spans="1:7" ht="13.5">
      <c r="A14" s="67" t="s">
        <v>39</v>
      </c>
      <c r="B14" s="134" t="s">
        <v>30</v>
      </c>
      <c r="C14" s="155">
        <v>94.6</v>
      </c>
      <c r="D14" s="155">
        <v>101.9</v>
      </c>
      <c r="E14" s="155">
        <v>114.1</v>
      </c>
      <c r="F14" s="65"/>
      <c r="G14" s="131"/>
    </row>
    <row r="15" spans="1:7" ht="13.5">
      <c r="A15" s="69" t="s">
        <v>40</v>
      </c>
      <c r="B15" s="134" t="s">
        <v>31</v>
      </c>
      <c r="C15" s="129">
        <v>77.7</v>
      </c>
      <c r="D15" s="155">
        <v>107.7</v>
      </c>
      <c r="E15" s="155">
        <f>E14/101.9*100</f>
        <v>111.97252208047104</v>
      </c>
      <c r="F15" s="65"/>
      <c r="G15" s="131"/>
    </row>
    <row r="16" spans="1:7" ht="6.75" customHeight="1">
      <c r="A16" s="69"/>
      <c r="B16" s="136"/>
      <c r="C16" s="129"/>
      <c r="D16" s="155"/>
      <c r="E16" s="129"/>
      <c r="F16" s="65"/>
      <c r="G16" s="131"/>
    </row>
    <row r="17" spans="1:7" ht="13.5">
      <c r="A17" s="67" t="s">
        <v>91</v>
      </c>
      <c r="B17" s="134" t="s">
        <v>30</v>
      </c>
      <c r="C17" s="155">
        <v>60.9</v>
      </c>
      <c r="D17" s="155">
        <v>64</v>
      </c>
      <c r="E17" s="155">
        <v>116.6</v>
      </c>
      <c r="F17" s="65"/>
      <c r="G17" s="131"/>
    </row>
    <row r="18" spans="1:7" ht="13.5">
      <c r="A18" s="69" t="s">
        <v>41</v>
      </c>
      <c r="B18" s="134" t="s">
        <v>31</v>
      </c>
      <c r="C18" s="129">
        <v>76.6</v>
      </c>
      <c r="D18" s="155">
        <v>105</v>
      </c>
      <c r="E18" s="155">
        <v>182.3</v>
      </c>
      <c r="F18" s="65"/>
      <c r="G18" s="131"/>
    </row>
    <row r="19" spans="1:7" ht="6.75" customHeight="1">
      <c r="A19" s="69"/>
      <c r="B19" s="136"/>
      <c r="C19" s="129"/>
      <c r="D19" s="155"/>
      <c r="E19" s="129"/>
      <c r="F19" s="65"/>
      <c r="G19" s="131"/>
    </row>
    <row r="20" spans="1:7" ht="15.75">
      <c r="A20" s="67" t="s">
        <v>269</v>
      </c>
      <c r="B20" s="134" t="s">
        <v>30</v>
      </c>
      <c r="C20" s="155">
        <v>101.2</v>
      </c>
      <c r="D20" s="155">
        <v>127</v>
      </c>
      <c r="E20" s="155">
        <v>145.8</v>
      </c>
      <c r="F20" s="65"/>
      <c r="G20" s="131"/>
    </row>
    <row r="21" spans="1:7" ht="13.5">
      <c r="A21" s="69" t="s">
        <v>92</v>
      </c>
      <c r="B21" s="134" t="s">
        <v>31</v>
      </c>
      <c r="C21" s="129">
        <v>69.5</v>
      </c>
      <c r="D21" s="155">
        <v>125.5</v>
      </c>
      <c r="E21" s="155">
        <v>114.8</v>
      </c>
      <c r="F21" s="65"/>
      <c r="G21" s="131"/>
    </row>
    <row r="22" spans="1:7" ht="6.75" customHeight="1">
      <c r="A22" s="69"/>
      <c r="B22" s="136"/>
      <c r="C22" s="129"/>
      <c r="D22" s="155"/>
      <c r="E22" s="129"/>
      <c r="F22" s="65"/>
      <c r="G22" s="131"/>
    </row>
    <row r="23" spans="1:7" ht="13.5">
      <c r="A23" s="67" t="s">
        <v>93</v>
      </c>
      <c r="B23" s="136" t="s">
        <v>30</v>
      </c>
      <c r="C23" s="155">
        <v>25.9</v>
      </c>
      <c r="D23" s="155">
        <v>25.9</v>
      </c>
      <c r="E23" s="155">
        <v>30.5</v>
      </c>
      <c r="F23" s="65"/>
      <c r="G23" s="131"/>
    </row>
    <row r="24" spans="1:7" ht="13.5">
      <c r="A24" s="69" t="s">
        <v>94</v>
      </c>
      <c r="B24" s="134" t="s">
        <v>31</v>
      </c>
      <c r="C24" s="129">
        <v>89.9</v>
      </c>
      <c r="D24" s="155">
        <v>100.1</v>
      </c>
      <c r="E24" s="155">
        <v>117.4</v>
      </c>
      <c r="F24" s="65"/>
      <c r="G24" s="131"/>
    </row>
    <row r="25" spans="1:7" ht="6.75" customHeight="1">
      <c r="A25" s="69"/>
      <c r="B25" s="136"/>
      <c r="C25" s="129"/>
      <c r="D25" s="155"/>
      <c r="E25" s="129"/>
      <c r="F25" s="65"/>
      <c r="G25" s="131"/>
    </row>
    <row r="26" spans="1:7" ht="13.5">
      <c r="A26" s="67" t="s">
        <v>95</v>
      </c>
      <c r="B26" s="134" t="s">
        <v>30</v>
      </c>
      <c r="C26" s="155">
        <v>19</v>
      </c>
      <c r="D26" s="155">
        <v>20.6</v>
      </c>
      <c r="E26" s="155">
        <v>24.1</v>
      </c>
      <c r="F26" s="65"/>
      <c r="G26" s="131"/>
    </row>
    <row r="27" spans="1:7" ht="13.5">
      <c r="A27" s="69" t="s">
        <v>96</v>
      </c>
      <c r="B27" s="134" t="s">
        <v>31</v>
      </c>
      <c r="C27" s="129">
        <v>97.6</v>
      </c>
      <c r="D27" s="155">
        <v>108.6</v>
      </c>
      <c r="E27" s="155">
        <v>117.1</v>
      </c>
      <c r="F27" s="65"/>
      <c r="G27" s="131"/>
    </row>
    <row r="28" spans="1:7" ht="6.75" customHeight="1">
      <c r="A28" s="69"/>
      <c r="B28" s="136"/>
      <c r="C28" s="129"/>
      <c r="D28" s="155"/>
      <c r="E28" s="129"/>
      <c r="F28" s="65"/>
      <c r="G28" s="131"/>
    </row>
    <row r="29" spans="1:7" ht="13.5">
      <c r="A29" s="67" t="s">
        <v>97</v>
      </c>
      <c r="B29" s="134" t="s">
        <v>30</v>
      </c>
      <c r="C29" s="155">
        <v>16.4</v>
      </c>
      <c r="D29" s="155">
        <v>16.7</v>
      </c>
      <c r="E29" s="155">
        <v>20.5</v>
      </c>
      <c r="F29" s="65"/>
      <c r="G29" s="131"/>
    </row>
    <row r="30" spans="1:7" ht="13.5">
      <c r="A30" s="69" t="s">
        <v>98</v>
      </c>
      <c r="B30" s="134" t="s">
        <v>31</v>
      </c>
      <c r="C30" s="129">
        <v>101</v>
      </c>
      <c r="D30" s="155">
        <v>102.3</v>
      </c>
      <c r="E30" s="155">
        <v>122.5</v>
      </c>
      <c r="F30" s="65"/>
      <c r="G30" s="131"/>
    </row>
    <row r="31" spans="1:7" ht="6.75" customHeight="1">
      <c r="A31" s="69"/>
      <c r="B31" s="54"/>
      <c r="C31" s="129"/>
      <c r="D31" s="155"/>
      <c r="E31" s="129"/>
      <c r="F31" s="65"/>
      <c r="G31" s="131"/>
    </row>
    <row r="32" spans="1:7" ht="13.5">
      <c r="A32" s="67" t="s">
        <v>99</v>
      </c>
      <c r="B32" s="134" t="s">
        <v>30</v>
      </c>
      <c r="C32" s="155">
        <v>10.9</v>
      </c>
      <c r="D32" s="155">
        <v>9.7</v>
      </c>
      <c r="E32" s="155">
        <v>10.4</v>
      </c>
      <c r="F32" s="65"/>
      <c r="G32" s="131"/>
    </row>
    <row r="33" spans="1:7" ht="13.5">
      <c r="A33" s="69" t="s">
        <v>100</v>
      </c>
      <c r="B33" s="134" t="s">
        <v>31</v>
      </c>
      <c r="C33" s="129">
        <v>38.1</v>
      </c>
      <c r="D33" s="155">
        <v>89</v>
      </c>
      <c r="E33" s="155">
        <v>107.7</v>
      </c>
      <c r="F33" s="65"/>
      <c r="G33" s="131"/>
    </row>
    <row r="34" spans="1:7" ht="6.75" customHeight="1">
      <c r="A34" s="69"/>
      <c r="B34" s="54"/>
      <c r="C34" s="129"/>
      <c r="D34" s="155"/>
      <c r="E34" s="129"/>
      <c r="F34" s="65"/>
      <c r="G34" s="131"/>
    </row>
    <row r="35" spans="1:7" ht="13.5">
      <c r="A35" s="67" t="s">
        <v>101</v>
      </c>
      <c r="B35" s="134" t="s">
        <v>30</v>
      </c>
      <c r="C35" s="155">
        <v>26.5</v>
      </c>
      <c r="D35" s="155">
        <v>27.9</v>
      </c>
      <c r="E35" s="155">
        <v>36.2</v>
      </c>
      <c r="F35" s="65"/>
      <c r="G35" s="131"/>
    </row>
    <row r="36" spans="1:7" ht="13.5">
      <c r="A36" s="69" t="s">
        <v>102</v>
      </c>
      <c r="B36" s="134" t="s">
        <v>31</v>
      </c>
      <c r="C36" s="129">
        <v>88.8</v>
      </c>
      <c r="D36" s="155">
        <v>105.3</v>
      </c>
      <c r="E36" s="155">
        <v>129.7</v>
      </c>
      <c r="F36" s="65"/>
      <c r="G36" s="131"/>
    </row>
    <row r="37" spans="1:7" ht="6.75" customHeight="1">
      <c r="A37" s="69"/>
      <c r="B37" s="136"/>
      <c r="C37" s="129"/>
      <c r="D37" s="155"/>
      <c r="E37" s="129"/>
      <c r="F37" s="65"/>
      <c r="G37" s="131"/>
    </row>
    <row r="38" spans="1:7" ht="15.75">
      <c r="A38" s="67" t="s">
        <v>222</v>
      </c>
      <c r="B38" s="134" t="s">
        <v>30</v>
      </c>
      <c r="C38" s="155">
        <v>34.4</v>
      </c>
      <c r="D38" s="155">
        <v>23</v>
      </c>
      <c r="E38" s="155">
        <v>29.9</v>
      </c>
      <c r="F38" s="65"/>
      <c r="G38" s="131"/>
    </row>
    <row r="39" spans="1:7" ht="13.5">
      <c r="A39" s="69" t="s">
        <v>103</v>
      </c>
      <c r="B39" s="134" t="s">
        <v>31</v>
      </c>
      <c r="C39" s="129">
        <v>122.5</v>
      </c>
      <c r="D39" s="155">
        <v>66.9</v>
      </c>
      <c r="E39" s="155">
        <v>130.3</v>
      </c>
      <c r="F39" s="65"/>
      <c r="G39" s="131"/>
    </row>
    <row r="40" spans="1:7" ht="6.75" customHeight="1">
      <c r="A40" s="69"/>
      <c r="B40" s="136"/>
      <c r="C40" s="129"/>
      <c r="D40" s="155"/>
      <c r="E40" s="129"/>
      <c r="F40" s="65"/>
      <c r="G40" s="131"/>
    </row>
    <row r="41" spans="1:7" ht="29.25">
      <c r="A41" s="67" t="s">
        <v>270</v>
      </c>
      <c r="B41" s="134" t="s">
        <v>30</v>
      </c>
      <c r="C41" s="155">
        <v>16.2</v>
      </c>
      <c r="D41" s="155">
        <v>16.1</v>
      </c>
      <c r="E41" s="155">
        <v>12</v>
      </c>
      <c r="F41" s="65"/>
      <c r="G41" s="131"/>
    </row>
    <row r="42" spans="1:7" ht="27">
      <c r="A42" s="69" t="s">
        <v>68</v>
      </c>
      <c r="B42" s="134" t="s">
        <v>31</v>
      </c>
      <c r="C42" s="129">
        <v>108</v>
      </c>
      <c r="D42" s="155">
        <v>98.9</v>
      </c>
      <c r="E42" s="316">
        <f>E41/16.1*100</f>
        <v>74.53416149068323</v>
      </c>
      <c r="F42" s="65"/>
      <c r="G42" s="131"/>
    </row>
    <row r="43" spans="1:7" ht="6.75" customHeight="1">
      <c r="A43" s="70"/>
      <c r="B43" s="136"/>
      <c r="C43" s="129"/>
      <c r="D43" s="155"/>
      <c r="E43" s="129"/>
      <c r="F43" s="65"/>
      <c r="G43" s="131"/>
    </row>
    <row r="44" spans="1:7" ht="13.5">
      <c r="A44" s="67" t="s">
        <v>42</v>
      </c>
      <c r="B44" s="134" t="s">
        <v>30</v>
      </c>
      <c r="C44" s="155">
        <v>18.2</v>
      </c>
      <c r="D44" s="155">
        <v>25.3</v>
      </c>
      <c r="E44" s="155">
        <v>30</v>
      </c>
      <c r="F44" s="65"/>
      <c r="G44" s="131"/>
    </row>
    <row r="45" spans="1:7" ht="13.5">
      <c r="A45" s="69" t="s">
        <v>43</v>
      </c>
      <c r="B45" s="134" t="s">
        <v>31</v>
      </c>
      <c r="C45" s="129">
        <v>82.2</v>
      </c>
      <c r="D45" s="155">
        <v>138.7</v>
      </c>
      <c r="E45" s="155">
        <v>118.7</v>
      </c>
      <c r="F45" s="65"/>
      <c r="G45" s="131"/>
    </row>
    <row r="46" spans="1:7" ht="6.75" customHeight="1">
      <c r="A46" s="69"/>
      <c r="B46" s="54"/>
      <c r="C46" s="129"/>
      <c r="D46" s="155"/>
      <c r="E46" s="129"/>
      <c r="F46" s="65"/>
      <c r="G46" s="131"/>
    </row>
    <row r="47" spans="1:7" ht="13.5">
      <c r="A47" s="67" t="s">
        <v>104</v>
      </c>
      <c r="B47" s="134" t="s">
        <v>30</v>
      </c>
      <c r="C47" s="155">
        <v>14</v>
      </c>
      <c r="D47" s="155">
        <v>15.9</v>
      </c>
      <c r="E47" s="155">
        <v>14.3</v>
      </c>
      <c r="F47" s="65"/>
      <c r="G47" s="131"/>
    </row>
    <row r="48" spans="1:7" ht="13.5">
      <c r="A48" s="69" t="s">
        <v>105</v>
      </c>
      <c r="B48" s="134" t="s">
        <v>31</v>
      </c>
      <c r="C48" s="129">
        <v>98</v>
      </c>
      <c r="D48" s="155">
        <v>113.3</v>
      </c>
      <c r="E48" s="155">
        <f>E47/15.9*100</f>
        <v>89.937106918239</v>
      </c>
      <c r="F48" s="65"/>
      <c r="G48" s="131"/>
    </row>
    <row r="49" spans="1:7" ht="6.75" customHeight="1">
      <c r="A49" s="69"/>
      <c r="B49" s="54"/>
      <c r="C49" s="129"/>
      <c r="D49" s="155"/>
      <c r="E49" s="129"/>
      <c r="F49" s="65"/>
      <c r="G49" s="131"/>
    </row>
    <row r="50" spans="1:7" ht="27">
      <c r="A50" s="67" t="s">
        <v>111</v>
      </c>
      <c r="B50" s="134" t="s">
        <v>30</v>
      </c>
      <c r="C50" s="155">
        <v>5.5</v>
      </c>
      <c r="D50" s="155">
        <v>5.4</v>
      </c>
      <c r="E50" s="155">
        <v>6</v>
      </c>
      <c r="F50" s="65"/>
      <c r="G50" s="131"/>
    </row>
    <row r="51" spans="1:6" ht="13.5">
      <c r="A51" s="69" t="s">
        <v>106</v>
      </c>
      <c r="B51" s="54" t="s">
        <v>31</v>
      </c>
      <c r="C51" s="129">
        <v>104.6</v>
      </c>
      <c r="D51" s="155">
        <v>97.9</v>
      </c>
      <c r="E51" s="155">
        <v>111.3</v>
      </c>
      <c r="F51" s="65"/>
    </row>
    <row r="52" spans="3:6" ht="4.5" customHeight="1">
      <c r="C52" s="129"/>
      <c r="D52" s="155"/>
      <c r="E52" s="129"/>
      <c r="F52" s="65"/>
    </row>
    <row r="53" spans="1:6" ht="13.5">
      <c r="A53" s="43" t="s">
        <v>107</v>
      </c>
      <c r="B53" s="46" t="s">
        <v>30</v>
      </c>
      <c r="C53" s="155">
        <v>4.2</v>
      </c>
      <c r="D53" s="155">
        <v>5.4</v>
      </c>
      <c r="E53" s="155">
        <v>5.8</v>
      </c>
      <c r="F53" s="65"/>
    </row>
    <row r="54" spans="1:6" ht="13.5">
      <c r="A54" s="62" t="s">
        <v>108</v>
      </c>
      <c r="B54" s="46" t="s">
        <v>31</v>
      </c>
      <c r="C54" s="129">
        <v>65.1</v>
      </c>
      <c r="D54" s="155">
        <v>129.6</v>
      </c>
      <c r="E54" s="155">
        <v>106.5</v>
      </c>
      <c r="F54" s="65"/>
    </row>
  </sheetData>
  <sheetProtection/>
  <mergeCells count="5">
    <mergeCell ref="C4:E4"/>
    <mergeCell ref="C5:E5"/>
    <mergeCell ref="C6:C7"/>
    <mergeCell ref="D6:D7"/>
    <mergeCell ref="E6:E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6" r:id="rId1"/>
  <headerFooter scaleWithDoc="0">
    <oddFooter>&amp;C51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"/>
    </sheetView>
  </sheetViews>
  <sheetFormatPr defaultColWidth="9.140625" defaultRowHeight="12.75"/>
  <cols>
    <col min="1" max="1" width="48.140625" style="0" customWidth="1"/>
    <col min="2" max="2" width="2.7109375" style="0" customWidth="1"/>
    <col min="3" max="5" width="13.7109375" style="0" customWidth="1"/>
  </cols>
  <sheetData>
    <row r="1" spans="1:5" ht="15">
      <c r="A1" s="17" t="s">
        <v>309</v>
      </c>
      <c r="B1" s="19"/>
      <c r="C1" s="19"/>
      <c r="D1" s="19"/>
      <c r="E1" s="19"/>
    </row>
    <row r="2" spans="1:5" ht="15">
      <c r="A2" s="18" t="s">
        <v>202</v>
      </c>
      <c r="B2" s="19"/>
      <c r="C2" s="19"/>
      <c r="D2" s="19"/>
      <c r="E2" s="19"/>
    </row>
    <row r="3" spans="1:5" ht="8.25" customHeight="1">
      <c r="A3" s="19" t="s">
        <v>61</v>
      </c>
      <c r="B3" s="19"/>
      <c r="C3" s="19"/>
      <c r="D3" s="19"/>
      <c r="E3" s="19"/>
    </row>
    <row r="4" spans="1:5" ht="15">
      <c r="A4" s="27" t="s">
        <v>1</v>
      </c>
      <c r="B4" s="12"/>
      <c r="C4" s="484" t="s">
        <v>162</v>
      </c>
      <c r="D4" s="485"/>
      <c r="E4" s="485"/>
    </row>
    <row r="5" spans="1:5" ht="15.75" customHeight="1">
      <c r="A5" s="21" t="s">
        <v>29</v>
      </c>
      <c r="B5" s="29"/>
      <c r="C5" s="486" t="s">
        <v>163</v>
      </c>
      <c r="D5" s="487"/>
      <c r="E5" s="487"/>
    </row>
    <row r="6" spans="1:5" ht="15">
      <c r="A6" s="36" t="s">
        <v>140</v>
      </c>
      <c r="B6" s="29"/>
      <c r="C6" s="488">
        <v>2012</v>
      </c>
      <c r="D6" s="488">
        <v>2013</v>
      </c>
      <c r="E6" s="491">
        <v>2014</v>
      </c>
    </row>
    <row r="7" spans="1:5" ht="15">
      <c r="A7" s="22" t="s">
        <v>141</v>
      </c>
      <c r="B7" s="29"/>
      <c r="C7" s="496"/>
      <c r="D7" s="496"/>
      <c r="E7" s="497"/>
    </row>
    <row r="8" spans="1:5" ht="7.5" customHeight="1">
      <c r="A8" s="20"/>
      <c r="B8" s="12"/>
      <c r="C8" s="13"/>
      <c r="D8" s="13"/>
      <c r="E8" s="23"/>
    </row>
    <row r="9" spans="1:5" ht="15">
      <c r="A9" s="34" t="s">
        <v>32</v>
      </c>
      <c r="B9" s="36" t="s">
        <v>30</v>
      </c>
      <c r="C9" s="325">
        <v>376.5</v>
      </c>
      <c r="D9" s="41">
        <v>347.1</v>
      </c>
      <c r="E9" s="42">
        <v>319.9</v>
      </c>
    </row>
    <row r="10" spans="1:5" ht="15">
      <c r="A10" s="24" t="s">
        <v>33</v>
      </c>
      <c r="B10" s="36" t="s">
        <v>31</v>
      </c>
      <c r="C10" s="39">
        <v>87.7</v>
      </c>
      <c r="D10" s="40">
        <v>92.2</v>
      </c>
      <c r="E10" s="16">
        <f>E9/D9*100</f>
        <v>92.16364160184384</v>
      </c>
    </row>
    <row r="11" spans="1:5" ht="7.5" customHeight="1">
      <c r="A11" s="35"/>
      <c r="B11" s="35"/>
      <c r="C11" s="39"/>
      <c r="D11" s="40"/>
      <c r="E11" s="16"/>
    </row>
    <row r="12" spans="1:5" ht="15">
      <c r="A12" s="34" t="s">
        <v>126</v>
      </c>
      <c r="B12" s="36"/>
      <c r="C12" s="39"/>
      <c r="D12" s="40"/>
      <c r="E12" s="16"/>
    </row>
    <row r="13" spans="1:5" ht="7.5" customHeight="1">
      <c r="A13" s="36"/>
      <c r="B13" s="36"/>
      <c r="C13" s="39"/>
      <c r="D13" s="40"/>
      <c r="E13" s="16"/>
    </row>
    <row r="14" spans="1:5" ht="15">
      <c r="A14" s="34" t="s">
        <v>39</v>
      </c>
      <c r="B14" s="25" t="s">
        <v>30</v>
      </c>
      <c r="C14" s="39">
        <v>76.9</v>
      </c>
      <c r="D14" s="40">
        <v>68.5</v>
      </c>
      <c r="E14" s="16">
        <v>58.8</v>
      </c>
    </row>
    <row r="15" spans="1:5" ht="15">
      <c r="A15" s="24" t="s">
        <v>40</v>
      </c>
      <c r="B15" s="25" t="s">
        <v>31</v>
      </c>
      <c r="C15" s="39">
        <v>83</v>
      </c>
      <c r="D15" s="40">
        <v>89</v>
      </c>
      <c r="E15" s="16">
        <v>85.9</v>
      </c>
    </row>
    <row r="16" spans="1:5" ht="7.5" customHeight="1">
      <c r="A16" s="24"/>
      <c r="B16" s="26"/>
      <c r="C16" s="39"/>
      <c r="D16" s="40"/>
      <c r="E16" s="16"/>
    </row>
    <row r="17" spans="1:5" ht="15">
      <c r="A17" s="34" t="s">
        <v>91</v>
      </c>
      <c r="B17" s="25" t="s">
        <v>30</v>
      </c>
      <c r="C17" s="39">
        <v>64.5</v>
      </c>
      <c r="D17" s="40">
        <v>50.4</v>
      </c>
      <c r="E17" s="16">
        <v>45.2</v>
      </c>
    </row>
    <row r="18" spans="1:5" ht="15">
      <c r="A18" s="24" t="s">
        <v>41</v>
      </c>
      <c r="B18" s="25" t="s">
        <v>31</v>
      </c>
      <c r="C18" s="39">
        <v>93.6</v>
      </c>
      <c r="D18" s="40">
        <v>78.1</v>
      </c>
      <c r="E18" s="16">
        <v>89.8</v>
      </c>
    </row>
    <row r="19" spans="1:5" ht="7.5" customHeight="1">
      <c r="A19" s="24"/>
      <c r="B19" s="26"/>
      <c r="C19" s="39"/>
      <c r="D19" s="40"/>
      <c r="E19" s="16"/>
    </row>
    <row r="20" spans="1:5" ht="17.25">
      <c r="A20" s="34" t="s">
        <v>142</v>
      </c>
      <c r="B20" s="25" t="s">
        <v>30</v>
      </c>
      <c r="C20" s="39">
        <v>83.4</v>
      </c>
      <c r="D20" s="40">
        <v>82.4</v>
      </c>
      <c r="E20" s="16">
        <v>83.7</v>
      </c>
    </row>
    <row r="21" spans="1:5" ht="15">
      <c r="A21" s="24" t="s">
        <v>92</v>
      </c>
      <c r="B21" s="25" t="s">
        <v>31</v>
      </c>
      <c r="C21" s="39">
        <v>80</v>
      </c>
      <c r="D21" s="40">
        <v>98.8</v>
      </c>
      <c r="E21" s="16">
        <v>101.7</v>
      </c>
    </row>
    <row r="22" spans="1:5" ht="7.5" customHeight="1">
      <c r="A22" s="24"/>
      <c r="B22" s="26"/>
      <c r="C22" s="39"/>
      <c r="D22" s="40"/>
      <c r="E22" s="16"/>
    </row>
    <row r="23" spans="1:5" ht="15">
      <c r="A23" s="34" t="s">
        <v>93</v>
      </c>
      <c r="B23" s="26" t="s">
        <v>30</v>
      </c>
      <c r="C23" s="39">
        <v>18.7</v>
      </c>
      <c r="D23" s="40">
        <v>21.1</v>
      </c>
      <c r="E23" s="16">
        <v>17.2</v>
      </c>
    </row>
    <row r="24" spans="1:5" ht="15">
      <c r="A24" s="24" t="s">
        <v>94</v>
      </c>
      <c r="B24" s="25" t="s">
        <v>31</v>
      </c>
      <c r="C24" s="39">
        <v>83</v>
      </c>
      <c r="D24" s="40">
        <v>113</v>
      </c>
      <c r="E24" s="16">
        <v>81.6</v>
      </c>
    </row>
    <row r="25" spans="1:5" ht="7.5" customHeight="1">
      <c r="A25" s="24"/>
      <c r="B25" s="26"/>
      <c r="C25" s="39"/>
      <c r="D25" s="40"/>
      <c r="E25" s="16"/>
    </row>
    <row r="26" spans="1:5" ht="15">
      <c r="A26" s="34" t="s">
        <v>95</v>
      </c>
      <c r="B26" s="25" t="s">
        <v>30</v>
      </c>
      <c r="C26" s="39">
        <v>14.3</v>
      </c>
      <c r="D26" s="40">
        <v>12.8</v>
      </c>
      <c r="E26" s="16">
        <v>11.2</v>
      </c>
    </row>
    <row r="27" spans="1:5" ht="15">
      <c r="A27" s="24" t="s">
        <v>96</v>
      </c>
      <c r="B27" s="25" t="s">
        <v>31</v>
      </c>
      <c r="C27" s="39">
        <v>76.7</v>
      </c>
      <c r="D27" s="40">
        <v>89.8</v>
      </c>
      <c r="E27" s="16">
        <v>87.1</v>
      </c>
    </row>
    <row r="28" spans="1:5" ht="7.5" customHeight="1">
      <c r="A28" s="24"/>
      <c r="B28" s="26"/>
      <c r="C28" s="39"/>
      <c r="D28" s="40"/>
      <c r="E28" s="16"/>
    </row>
    <row r="29" spans="1:5" ht="15">
      <c r="A29" s="34" t="s">
        <v>97</v>
      </c>
      <c r="B29" s="25" t="s">
        <v>30</v>
      </c>
      <c r="C29" s="39">
        <v>11.1</v>
      </c>
      <c r="D29" s="40">
        <v>9.6</v>
      </c>
      <c r="E29" s="16">
        <v>8.6</v>
      </c>
    </row>
    <row r="30" spans="1:5" ht="15">
      <c r="A30" s="24" t="s">
        <v>98</v>
      </c>
      <c r="B30" s="25" t="s">
        <v>31</v>
      </c>
      <c r="C30" s="39">
        <v>130.5</v>
      </c>
      <c r="D30" s="40">
        <v>86.6</v>
      </c>
      <c r="E30" s="16">
        <v>89.5</v>
      </c>
    </row>
    <row r="31" spans="1:5" ht="7.5" customHeight="1">
      <c r="A31" s="24"/>
      <c r="B31" s="19"/>
      <c r="C31" s="39"/>
      <c r="D31" s="40"/>
      <c r="E31" s="16"/>
    </row>
    <row r="32" spans="1:5" ht="15">
      <c r="A32" s="34" t="s">
        <v>99</v>
      </c>
      <c r="B32" s="25" t="s">
        <v>30</v>
      </c>
      <c r="C32" s="39">
        <v>5.6</v>
      </c>
      <c r="D32" s="40">
        <v>7.5</v>
      </c>
      <c r="E32" s="16">
        <v>7.2</v>
      </c>
    </row>
    <row r="33" spans="1:5" ht="15">
      <c r="A33" s="24" t="s">
        <v>100</v>
      </c>
      <c r="B33" s="25" t="s">
        <v>31</v>
      </c>
      <c r="C33" s="39">
        <v>69.7</v>
      </c>
      <c r="D33" s="40">
        <v>133.5</v>
      </c>
      <c r="E33" s="16">
        <v>95.1</v>
      </c>
    </row>
    <row r="34" spans="1:5" ht="7.5" customHeight="1">
      <c r="A34" s="24"/>
      <c r="B34" s="19"/>
      <c r="C34" s="39"/>
      <c r="D34" s="40"/>
      <c r="E34" s="16"/>
    </row>
    <row r="35" spans="1:5" ht="15">
      <c r="A35" s="34" t="s">
        <v>101</v>
      </c>
      <c r="B35" s="25" t="s">
        <v>30</v>
      </c>
      <c r="C35" s="39">
        <v>16.9</v>
      </c>
      <c r="D35" s="40">
        <v>15.8</v>
      </c>
      <c r="E35" s="16">
        <v>18.5</v>
      </c>
    </row>
    <row r="36" spans="1:5" ht="15">
      <c r="A36" s="24" t="s">
        <v>102</v>
      </c>
      <c r="B36" s="25" t="s">
        <v>31</v>
      </c>
      <c r="C36" s="39">
        <v>80.1</v>
      </c>
      <c r="D36" s="40">
        <v>93</v>
      </c>
      <c r="E36" s="16">
        <v>117.5</v>
      </c>
    </row>
    <row r="37" spans="1:5" ht="7.5" customHeight="1">
      <c r="A37" s="24"/>
      <c r="B37" s="26"/>
      <c r="C37" s="39"/>
      <c r="D37" s="40"/>
      <c r="E37" s="16"/>
    </row>
    <row r="38" spans="1:5" ht="17.25">
      <c r="A38" s="34" t="s">
        <v>143</v>
      </c>
      <c r="B38" s="25" t="s">
        <v>30</v>
      </c>
      <c r="C38" s="39">
        <v>22.3</v>
      </c>
      <c r="D38" s="40">
        <v>18.5</v>
      </c>
      <c r="E38" s="16">
        <v>20</v>
      </c>
    </row>
    <row r="39" spans="1:5" ht="15">
      <c r="A39" s="24" t="s">
        <v>103</v>
      </c>
      <c r="B39" s="25" t="s">
        <v>31</v>
      </c>
      <c r="C39" s="39">
        <v>102.9</v>
      </c>
      <c r="D39" s="40">
        <v>83</v>
      </c>
      <c r="E39" s="16">
        <v>108.2</v>
      </c>
    </row>
    <row r="40" spans="1:5" ht="7.5" customHeight="1">
      <c r="A40" s="24"/>
      <c r="B40" s="26"/>
      <c r="C40" s="39"/>
      <c r="D40" s="40"/>
      <c r="E40" s="16"/>
    </row>
    <row r="41" spans="1:5" ht="30.75">
      <c r="A41" s="34" t="s">
        <v>146</v>
      </c>
      <c r="B41" s="25" t="s">
        <v>30</v>
      </c>
      <c r="C41" s="39">
        <v>9</v>
      </c>
      <c r="D41" s="40">
        <v>9</v>
      </c>
      <c r="E41" s="16">
        <v>5.6</v>
      </c>
    </row>
    <row r="42" spans="1:5" ht="30">
      <c r="A42" s="24" t="s">
        <v>68</v>
      </c>
      <c r="B42" s="25" t="s">
        <v>31</v>
      </c>
      <c r="C42" s="39">
        <v>84</v>
      </c>
      <c r="D42" s="40">
        <v>99.9</v>
      </c>
      <c r="E42" s="16">
        <v>62.5</v>
      </c>
    </row>
    <row r="43" spans="1:5" ht="7.5" customHeight="1">
      <c r="A43" s="35"/>
      <c r="B43" s="26"/>
      <c r="C43" s="39"/>
      <c r="D43" s="40"/>
      <c r="E43" s="16"/>
    </row>
    <row r="44" spans="1:5" ht="15">
      <c r="A44" s="34" t="s">
        <v>42</v>
      </c>
      <c r="B44" s="25" t="s">
        <v>30</v>
      </c>
      <c r="C44" s="39">
        <v>20</v>
      </c>
      <c r="D44" s="40">
        <v>17.7</v>
      </c>
      <c r="E44" s="16">
        <v>15.6</v>
      </c>
    </row>
    <row r="45" spans="1:5" ht="15">
      <c r="A45" s="24" t="s">
        <v>43</v>
      </c>
      <c r="B45" s="25" t="s">
        <v>31</v>
      </c>
      <c r="C45" s="39">
        <v>115.2</v>
      </c>
      <c r="D45" s="40">
        <v>88.5</v>
      </c>
      <c r="E45" s="16">
        <f>E44/D44*100</f>
        <v>88.13559322033898</v>
      </c>
    </row>
    <row r="46" spans="1:5" ht="7.5" customHeight="1">
      <c r="A46" s="24"/>
      <c r="B46" s="19"/>
      <c r="C46" s="39"/>
      <c r="D46" s="40"/>
      <c r="E46" s="16"/>
    </row>
    <row r="47" spans="1:5" ht="15">
      <c r="A47" s="34" t="s">
        <v>104</v>
      </c>
      <c r="B47" s="25" t="s">
        <v>30</v>
      </c>
      <c r="C47" s="39">
        <v>10</v>
      </c>
      <c r="D47" s="40">
        <v>9.9</v>
      </c>
      <c r="E47" s="16">
        <v>7.1</v>
      </c>
    </row>
    <row r="48" spans="1:5" ht="15">
      <c r="A48" s="24" t="s">
        <v>105</v>
      </c>
      <c r="B48" s="25" t="s">
        <v>31</v>
      </c>
      <c r="C48" s="39">
        <v>106.1</v>
      </c>
      <c r="D48" s="40">
        <v>99.2</v>
      </c>
      <c r="E48" s="16">
        <f>E47/D47*100</f>
        <v>71.71717171717171</v>
      </c>
    </row>
    <row r="49" spans="1:5" ht="7.5" customHeight="1">
      <c r="A49" s="24"/>
      <c r="B49" s="19"/>
      <c r="C49" s="39"/>
      <c r="D49" s="40"/>
      <c r="E49" s="16"/>
    </row>
    <row r="50" spans="1:5" ht="28.5">
      <c r="A50" s="34" t="s">
        <v>111</v>
      </c>
      <c r="B50" s="25" t="s">
        <v>30</v>
      </c>
      <c r="C50" s="39">
        <v>3.3</v>
      </c>
      <c r="D50" s="40">
        <v>3.6</v>
      </c>
      <c r="E50" s="16">
        <v>2.6</v>
      </c>
    </row>
    <row r="51" spans="1:5" ht="15">
      <c r="A51" s="24" t="s">
        <v>106</v>
      </c>
      <c r="B51" s="19" t="s">
        <v>31</v>
      </c>
      <c r="C51" s="39">
        <v>83.7</v>
      </c>
      <c r="D51" s="40">
        <v>109</v>
      </c>
      <c r="E51" s="16">
        <v>71.6</v>
      </c>
    </row>
    <row r="52" spans="1:5" ht="7.5" customHeight="1">
      <c r="A52" s="10"/>
      <c r="B52" s="10"/>
      <c r="C52" s="39"/>
      <c r="D52" s="40"/>
      <c r="E52" s="238"/>
    </row>
    <row r="53" spans="1:5" ht="15">
      <c r="A53" s="9" t="s">
        <v>107</v>
      </c>
      <c r="B53" s="10" t="s">
        <v>30</v>
      </c>
      <c r="C53" s="39">
        <v>3.5</v>
      </c>
      <c r="D53" s="40">
        <v>4.5</v>
      </c>
      <c r="E53" s="16">
        <v>3.4</v>
      </c>
    </row>
    <row r="54" spans="1:5" ht="15">
      <c r="A54" s="18" t="s">
        <v>108</v>
      </c>
      <c r="B54" s="10" t="s">
        <v>31</v>
      </c>
      <c r="C54" s="39">
        <v>69.2</v>
      </c>
      <c r="D54" s="40">
        <v>129.1</v>
      </c>
      <c r="E54" s="16">
        <v>74.1</v>
      </c>
    </row>
  </sheetData>
  <sheetProtection/>
  <mergeCells count="5">
    <mergeCell ref="C4:E4"/>
    <mergeCell ref="C5:E5"/>
    <mergeCell ref="C6:C7"/>
    <mergeCell ref="D6:D7"/>
    <mergeCell ref="E6:E7"/>
  </mergeCells>
  <printOptions/>
  <pageMargins left="0.5905511811023623" right="0.7874015748031497" top="0.7874015748031497" bottom="0.7874015748031497" header="0.5118110236220472" footer="0.5118110236220472"/>
  <pageSetup horizontalDpi="600" verticalDpi="600" orientation="portrait" paperSize="9" scale="96" r:id="rId1"/>
  <headerFooter scaleWithDoc="0">
    <oddFooter>&amp;C52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3" sqref="A3"/>
    </sheetView>
  </sheetViews>
  <sheetFormatPr defaultColWidth="9.140625" defaultRowHeight="12.75"/>
  <cols>
    <col min="1" max="1" width="41.00390625" style="1" customWidth="1"/>
    <col min="2" max="2" width="10.57421875" style="1" customWidth="1"/>
    <col min="3" max="3" width="10.140625" style="1" customWidth="1"/>
    <col min="4" max="4" width="10.57421875" style="1" customWidth="1"/>
    <col min="5" max="6" width="10.421875" style="1" customWidth="1"/>
    <col min="7" max="7" width="9.57421875" style="1" customWidth="1"/>
    <col min="8" max="16384" width="9.140625" style="1" customWidth="1"/>
  </cols>
  <sheetData>
    <row r="1" spans="1:7" ht="15.75">
      <c r="A1" s="43" t="s">
        <v>282</v>
      </c>
      <c r="B1" s="46"/>
      <c r="C1" s="46"/>
      <c r="D1" s="46"/>
      <c r="E1" s="46"/>
      <c r="F1" s="46"/>
      <c r="G1" s="46"/>
    </row>
    <row r="2" spans="1:11" ht="15.75">
      <c r="A2" s="43" t="s">
        <v>174</v>
      </c>
      <c r="B2" s="46"/>
      <c r="C2" s="46"/>
      <c r="D2" s="46"/>
      <c r="E2" s="46"/>
      <c r="F2" s="46"/>
      <c r="G2" s="46"/>
      <c r="K2" s="2"/>
    </row>
    <row r="3" spans="1:7" ht="15.75" customHeight="1">
      <c r="A3" s="45" t="s">
        <v>284</v>
      </c>
      <c r="B3" s="45"/>
      <c r="C3" s="45"/>
      <c r="D3" s="45"/>
      <c r="E3" s="45"/>
      <c r="F3" s="46"/>
      <c r="G3" s="46"/>
    </row>
    <row r="4" spans="1:7" ht="15.75">
      <c r="A4" s="45" t="s">
        <v>283</v>
      </c>
      <c r="B4" s="45"/>
      <c r="C4" s="45"/>
      <c r="D4" s="45"/>
      <c r="E4" s="45"/>
      <c r="F4" s="46"/>
      <c r="G4" s="46"/>
    </row>
    <row r="5" spans="1:7" ht="9.75" customHeight="1">
      <c r="A5" s="45"/>
      <c r="B5" s="45"/>
      <c r="C5" s="45"/>
      <c r="D5" s="45"/>
      <c r="E5" s="45"/>
      <c r="F5" s="46"/>
      <c r="G5" s="46"/>
    </row>
    <row r="6" spans="1:7" ht="15.75">
      <c r="A6" s="47"/>
      <c r="B6" s="89"/>
      <c r="C6" s="424" t="s">
        <v>0</v>
      </c>
      <c r="D6" s="425"/>
      <c r="E6" s="424" t="s">
        <v>183</v>
      </c>
      <c r="F6" s="428"/>
      <c r="G6" s="428"/>
    </row>
    <row r="7" spans="1:7" ht="15.75">
      <c r="A7" s="75" t="s">
        <v>1</v>
      </c>
      <c r="B7" s="51" t="s">
        <v>5</v>
      </c>
      <c r="C7" s="426" t="s">
        <v>44</v>
      </c>
      <c r="D7" s="427"/>
      <c r="E7" s="426" t="s">
        <v>184</v>
      </c>
      <c r="F7" s="429"/>
      <c r="G7" s="429"/>
    </row>
    <row r="8" spans="1:7" ht="27.75">
      <c r="A8" s="106" t="s">
        <v>29</v>
      </c>
      <c r="B8" s="50" t="s">
        <v>47</v>
      </c>
      <c r="C8" s="51" t="s">
        <v>2</v>
      </c>
      <c r="D8" s="51" t="s">
        <v>3</v>
      </c>
      <c r="E8" s="80" t="s">
        <v>187</v>
      </c>
      <c r="F8" s="81" t="s">
        <v>190</v>
      </c>
      <c r="G8" s="82" t="s">
        <v>188</v>
      </c>
    </row>
    <row r="9" spans="1:7" ht="27.75">
      <c r="A9" s="78"/>
      <c r="B9" s="50"/>
      <c r="C9" s="333" t="s">
        <v>46</v>
      </c>
      <c r="D9" s="333" t="s">
        <v>45</v>
      </c>
      <c r="E9" s="84" t="s">
        <v>186</v>
      </c>
      <c r="F9" s="85" t="s">
        <v>189</v>
      </c>
      <c r="G9" s="86" t="s">
        <v>185</v>
      </c>
    </row>
    <row r="10" spans="1:7" ht="16.5" customHeight="1">
      <c r="A10" s="107"/>
      <c r="B10" s="108"/>
      <c r="C10" s="435" t="s">
        <v>224</v>
      </c>
      <c r="D10" s="436"/>
      <c r="E10" s="436"/>
      <c r="F10" s="436"/>
      <c r="G10" s="46"/>
    </row>
    <row r="11" spans="1:7" ht="3.75" customHeight="1">
      <c r="A11" s="47"/>
      <c r="B11" s="88"/>
      <c r="C11" s="58"/>
      <c r="D11" s="58"/>
      <c r="E11" s="58"/>
      <c r="F11" s="58"/>
      <c r="G11" s="109"/>
    </row>
    <row r="12" spans="1:7" ht="4.5" customHeight="1">
      <c r="A12" s="46"/>
      <c r="B12" s="93"/>
      <c r="C12" s="110"/>
      <c r="D12" s="93"/>
      <c r="E12" s="93"/>
      <c r="F12" s="93"/>
      <c r="G12" s="94"/>
    </row>
    <row r="13" spans="1:10" ht="15.75">
      <c r="A13" s="91" t="s">
        <v>32</v>
      </c>
      <c r="B13" s="93">
        <v>11183</v>
      </c>
      <c r="C13" s="110">
        <v>3153.2</v>
      </c>
      <c r="D13" s="93">
        <v>8029.8</v>
      </c>
      <c r="E13" s="93">
        <v>6258.4</v>
      </c>
      <c r="F13" s="93">
        <v>2946.3</v>
      </c>
      <c r="G13" s="111">
        <v>1978.3</v>
      </c>
      <c r="I13" s="4"/>
      <c r="J13" s="4"/>
    </row>
    <row r="14" spans="1:10" ht="15.75">
      <c r="A14" s="95" t="s">
        <v>33</v>
      </c>
      <c r="B14" s="112"/>
      <c r="C14" s="113"/>
      <c r="D14" s="114"/>
      <c r="E14" s="114"/>
      <c r="F14" s="114"/>
      <c r="G14" s="115"/>
      <c r="I14" s="4"/>
      <c r="J14" s="4"/>
    </row>
    <row r="15" spans="1:10" ht="5.25" customHeight="1">
      <c r="A15" s="99"/>
      <c r="B15" s="112"/>
      <c r="C15" s="113"/>
      <c r="D15" s="114"/>
      <c r="E15" s="114"/>
      <c r="F15" s="114"/>
      <c r="G15" s="115"/>
      <c r="I15" s="4"/>
      <c r="J15" s="4"/>
    </row>
    <row r="16" spans="1:10" ht="15.75" customHeight="1">
      <c r="A16" s="91" t="s">
        <v>220</v>
      </c>
      <c r="B16" s="112"/>
      <c r="C16" s="113"/>
      <c r="D16" s="114"/>
      <c r="E16" s="114"/>
      <c r="F16" s="114"/>
      <c r="G16" s="115"/>
      <c r="I16" s="4"/>
      <c r="J16" s="4"/>
    </row>
    <row r="17" spans="1:10" ht="6" customHeight="1">
      <c r="A17" s="101"/>
      <c r="B17" s="112"/>
      <c r="C17" s="113"/>
      <c r="D17" s="114"/>
      <c r="E17" s="114"/>
      <c r="F17" s="114"/>
      <c r="G17" s="115"/>
      <c r="I17" s="4"/>
      <c r="J17" s="4"/>
    </row>
    <row r="18" spans="1:10" ht="15.75">
      <c r="A18" s="91" t="s">
        <v>39</v>
      </c>
      <c r="B18" s="96">
        <v>2440.8</v>
      </c>
      <c r="C18" s="97">
        <v>56.1</v>
      </c>
      <c r="D18" s="96">
        <v>2384.7</v>
      </c>
      <c r="E18" s="96">
        <v>1758.5</v>
      </c>
      <c r="F18" s="96">
        <v>430.3</v>
      </c>
      <c r="G18" s="102">
        <v>252</v>
      </c>
      <c r="I18" s="4"/>
      <c r="J18" s="4"/>
    </row>
    <row r="19" spans="1:10" ht="15.75">
      <c r="A19" s="95" t="s">
        <v>40</v>
      </c>
      <c r="B19" s="112"/>
      <c r="C19" s="113"/>
      <c r="D19" s="114"/>
      <c r="E19" s="114"/>
      <c r="F19" s="114"/>
      <c r="G19" s="115"/>
      <c r="I19" s="4"/>
      <c r="J19" s="4"/>
    </row>
    <row r="20" spans="1:10" ht="5.25" customHeight="1">
      <c r="A20" s="95"/>
      <c r="B20" s="112"/>
      <c r="C20" s="113"/>
      <c r="D20" s="114"/>
      <c r="E20" s="114"/>
      <c r="F20" s="114"/>
      <c r="G20" s="115"/>
      <c r="I20" s="4"/>
      <c r="J20" s="4"/>
    </row>
    <row r="21" spans="1:10" ht="15.75">
      <c r="A21" s="91" t="s">
        <v>91</v>
      </c>
      <c r="B21" s="96">
        <v>776.7</v>
      </c>
      <c r="C21" s="97">
        <v>14.3</v>
      </c>
      <c r="D21" s="96">
        <v>762.4</v>
      </c>
      <c r="E21" s="96">
        <v>212.7</v>
      </c>
      <c r="F21" s="96">
        <v>291.2</v>
      </c>
      <c r="G21" s="98">
        <v>272.8</v>
      </c>
      <c r="I21" s="4"/>
      <c r="J21" s="4"/>
    </row>
    <row r="22" spans="1:10" ht="15.75">
      <c r="A22" s="95" t="s">
        <v>41</v>
      </c>
      <c r="B22" s="112"/>
      <c r="C22" s="113"/>
      <c r="D22" s="114"/>
      <c r="E22" s="114"/>
      <c r="F22" s="114"/>
      <c r="G22" s="115"/>
      <c r="I22" s="4"/>
      <c r="J22" s="4"/>
    </row>
    <row r="23" spans="1:10" ht="5.25" customHeight="1">
      <c r="A23" s="95"/>
      <c r="B23" s="112"/>
      <c r="C23" s="113"/>
      <c r="D23" s="114"/>
      <c r="E23" s="114"/>
      <c r="F23" s="114"/>
      <c r="G23" s="115"/>
      <c r="I23" s="4"/>
      <c r="J23" s="4"/>
    </row>
    <row r="24" spans="1:10" ht="17.25" customHeight="1">
      <c r="A24" s="91" t="s">
        <v>225</v>
      </c>
      <c r="B24" s="96">
        <v>2217.8</v>
      </c>
      <c r="C24" s="97">
        <v>2.3</v>
      </c>
      <c r="D24" s="96">
        <v>2215.5</v>
      </c>
      <c r="E24" s="96">
        <v>867</v>
      </c>
      <c r="F24" s="96">
        <v>715.8</v>
      </c>
      <c r="G24" s="98">
        <v>635</v>
      </c>
      <c r="I24" s="4"/>
      <c r="J24" s="4"/>
    </row>
    <row r="25" spans="1:10" ht="21" customHeight="1">
      <c r="A25" s="95" t="s">
        <v>92</v>
      </c>
      <c r="B25" s="112"/>
      <c r="C25" s="113"/>
      <c r="D25" s="114"/>
      <c r="E25" s="114"/>
      <c r="F25" s="114"/>
      <c r="G25" s="115"/>
      <c r="I25" s="4"/>
      <c r="J25" s="4"/>
    </row>
    <row r="26" spans="1:10" ht="5.25" customHeight="1">
      <c r="A26" s="95"/>
      <c r="B26" s="112"/>
      <c r="C26" s="113"/>
      <c r="D26" s="114"/>
      <c r="E26" s="114"/>
      <c r="F26" s="114"/>
      <c r="G26" s="115"/>
      <c r="I26" s="4"/>
      <c r="J26" s="4"/>
    </row>
    <row r="27" spans="1:10" ht="15.75">
      <c r="A27" s="91" t="s">
        <v>93</v>
      </c>
      <c r="B27" s="97">
        <v>632.5</v>
      </c>
      <c r="C27" s="96">
        <v>237.1</v>
      </c>
      <c r="D27" s="96">
        <v>395.4</v>
      </c>
      <c r="E27" s="102">
        <v>389</v>
      </c>
      <c r="F27" s="96">
        <v>127.4</v>
      </c>
      <c r="G27" s="98">
        <v>116.1</v>
      </c>
      <c r="I27" s="4"/>
      <c r="J27" s="4"/>
    </row>
    <row r="28" spans="1:10" ht="15.75">
      <c r="A28" s="95" t="s">
        <v>94</v>
      </c>
      <c r="B28" s="112"/>
      <c r="C28" s="113"/>
      <c r="D28" s="114"/>
      <c r="E28" s="114"/>
      <c r="F28" s="114"/>
      <c r="G28" s="115"/>
      <c r="I28" s="4"/>
      <c r="J28" s="4"/>
    </row>
    <row r="29" spans="1:10" ht="6.75" customHeight="1">
      <c r="A29" s="95"/>
      <c r="B29" s="112"/>
      <c r="C29" s="113"/>
      <c r="D29" s="114"/>
      <c r="E29" s="114"/>
      <c r="F29" s="114"/>
      <c r="G29" s="115"/>
      <c r="I29" s="4"/>
      <c r="J29" s="4"/>
    </row>
    <row r="30" spans="1:10" ht="15.75">
      <c r="A30" s="91" t="s">
        <v>95</v>
      </c>
      <c r="B30" s="96">
        <v>262.8</v>
      </c>
      <c r="C30" s="97">
        <v>19.8</v>
      </c>
      <c r="D30" s="96">
        <v>243</v>
      </c>
      <c r="E30" s="96">
        <v>67.3</v>
      </c>
      <c r="F30" s="96">
        <v>93.9</v>
      </c>
      <c r="G30" s="98">
        <v>101.6</v>
      </c>
      <c r="I30" s="4"/>
      <c r="J30" s="4"/>
    </row>
    <row r="31" spans="1:10" ht="15.75">
      <c r="A31" s="95" t="s">
        <v>96</v>
      </c>
      <c r="B31" s="112"/>
      <c r="C31" s="113"/>
      <c r="D31" s="114"/>
      <c r="E31" s="114"/>
      <c r="F31" s="114"/>
      <c r="G31" s="115"/>
      <c r="I31" s="4"/>
      <c r="J31" s="4"/>
    </row>
    <row r="32" spans="1:10" ht="5.25" customHeight="1">
      <c r="A32" s="95"/>
      <c r="B32" s="112"/>
      <c r="C32" s="113"/>
      <c r="D32" s="114"/>
      <c r="E32" s="114"/>
      <c r="F32" s="114"/>
      <c r="G32" s="115"/>
      <c r="I32" s="4"/>
      <c r="J32" s="4"/>
    </row>
    <row r="33" spans="1:10" ht="15.75">
      <c r="A33" s="91" t="s">
        <v>97</v>
      </c>
      <c r="B33" s="96">
        <v>232.5</v>
      </c>
      <c r="C33" s="97">
        <v>10.7</v>
      </c>
      <c r="D33" s="96">
        <v>221.8</v>
      </c>
      <c r="E33" s="96">
        <v>150.2</v>
      </c>
      <c r="F33" s="96">
        <v>38</v>
      </c>
      <c r="G33" s="98">
        <v>44.3</v>
      </c>
      <c r="I33" s="4"/>
      <c r="J33" s="4"/>
    </row>
    <row r="34" spans="1:10" ht="15.75">
      <c r="A34" s="95" t="s">
        <v>98</v>
      </c>
      <c r="B34" s="112"/>
      <c r="C34" s="113"/>
      <c r="D34" s="114"/>
      <c r="E34" s="114"/>
      <c r="F34" s="114"/>
      <c r="G34" s="115"/>
      <c r="I34" s="4"/>
      <c r="J34" s="4"/>
    </row>
    <row r="35" spans="1:10" ht="5.25" customHeight="1">
      <c r="A35" s="95"/>
      <c r="B35" s="112"/>
      <c r="C35" s="113"/>
      <c r="D35" s="114"/>
      <c r="E35" s="114"/>
      <c r="F35" s="114"/>
      <c r="G35" s="115"/>
      <c r="I35" s="4"/>
      <c r="J35" s="4"/>
    </row>
    <row r="36" spans="1:10" ht="15.75">
      <c r="A36" s="91" t="s">
        <v>99</v>
      </c>
      <c r="B36" s="96">
        <v>341.9</v>
      </c>
      <c r="C36" s="97">
        <v>53.9</v>
      </c>
      <c r="D36" s="96">
        <v>288</v>
      </c>
      <c r="E36" s="96">
        <v>295.5</v>
      </c>
      <c r="F36" s="96">
        <v>22.9</v>
      </c>
      <c r="G36" s="98">
        <v>23.5</v>
      </c>
      <c r="I36" s="4"/>
      <c r="J36" s="4"/>
    </row>
    <row r="37" spans="1:10" ht="15.75">
      <c r="A37" s="95" t="s">
        <v>100</v>
      </c>
      <c r="B37" s="112"/>
      <c r="C37" s="113"/>
      <c r="D37" s="114"/>
      <c r="E37" s="114"/>
      <c r="F37" s="114"/>
      <c r="G37" s="115"/>
      <c r="I37" s="4"/>
      <c r="J37" s="4"/>
    </row>
    <row r="38" spans="1:10" ht="6" customHeight="1">
      <c r="A38" s="95"/>
      <c r="B38" s="112"/>
      <c r="C38" s="113"/>
      <c r="D38" s="114"/>
      <c r="E38" s="114"/>
      <c r="F38" s="114"/>
      <c r="G38" s="115"/>
      <c r="I38" s="4"/>
      <c r="J38" s="4"/>
    </row>
    <row r="39" spans="1:10" ht="27">
      <c r="A39" s="91" t="s">
        <v>145</v>
      </c>
      <c r="B39" s="96">
        <v>448.1</v>
      </c>
      <c r="C39" s="97">
        <v>84.6</v>
      </c>
      <c r="D39" s="96">
        <v>363.5</v>
      </c>
      <c r="E39" s="96">
        <v>201.3</v>
      </c>
      <c r="F39" s="96">
        <v>83.2</v>
      </c>
      <c r="G39" s="98">
        <v>163.6</v>
      </c>
      <c r="I39" s="4"/>
      <c r="J39" s="4"/>
    </row>
    <row r="40" spans="1:10" ht="15.75" customHeight="1">
      <c r="A40" s="95" t="s">
        <v>102</v>
      </c>
      <c r="B40" s="112"/>
      <c r="C40" s="113"/>
      <c r="D40" s="114"/>
      <c r="E40" s="114"/>
      <c r="F40" s="114"/>
      <c r="G40" s="115"/>
      <c r="I40" s="4"/>
      <c r="J40" s="4"/>
    </row>
    <row r="41" spans="1:10" ht="6" customHeight="1">
      <c r="A41" s="95"/>
      <c r="B41" s="112"/>
      <c r="C41" s="113"/>
      <c r="D41" s="114"/>
      <c r="E41" s="114"/>
      <c r="F41" s="114"/>
      <c r="G41" s="115"/>
      <c r="I41" s="4"/>
      <c r="J41" s="4"/>
    </row>
    <row r="42" spans="1:10" ht="15.75">
      <c r="A42" s="91" t="s">
        <v>226</v>
      </c>
      <c r="B42" s="96">
        <v>420.2</v>
      </c>
      <c r="C42" s="97">
        <v>11.5</v>
      </c>
      <c r="D42" s="96">
        <v>408.7</v>
      </c>
      <c r="E42" s="96">
        <v>301.1</v>
      </c>
      <c r="F42" s="96">
        <v>74</v>
      </c>
      <c r="G42" s="98">
        <v>45.1</v>
      </c>
      <c r="I42" s="4"/>
      <c r="J42" s="4"/>
    </row>
    <row r="43" spans="1:10" ht="15.75">
      <c r="A43" s="95" t="s">
        <v>103</v>
      </c>
      <c r="B43" s="112"/>
      <c r="C43" s="113"/>
      <c r="D43" s="114"/>
      <c r="E43" s="114"/>
      <c r="F43" s="114"/>
      <c r="G43" s="115"/>
      <c r="I43" s="4"/>
      <c r="J43" s="4"/>
    </row>
    <row r="44" spans="1:10" ht="3" customHeight="1">
      <c r="A44" s="95"/>
      <c r="B44" s="112"/>
      <c r="C44" s="113"/>
      <c r="D44" s="114"/>
      <c r="E44" s="114"/>
      <c r="F44" s="114"/>
      <c r="G44" s="115"/>
      <c r="I44" s="4"/>
      <c r="J44" s="4"/>
    </row>
    <row r="45" spans="1:10" ht="29.25">
      <c r="A45" s="116" t="s">
        <v>228</v>
      </c>
      <c r="B45" s="96">
        <v>509.8</v>
      </c>
      <c r="C45" s="97">
        <v>509.8</v>
      </c>
      <c r="D45" s="96">
        <v>0</v>
      </c>
      <c r="E45" s="96">
        <v>421.5</v>
      </c>
      <c r="F45" s="96">
        <v>84.6</v>
      </c>
      <c r="G45" s="98">
        <v>3.7</v>
      </c>
      <c r="I45" s="4"/>
      <c r="J45" s="4"/>
    </row>
    <row r="46" spans="1:10" ht="27">
      <c r="A46" s="95" t="s">
        <v>68</v>
      </c>
      <c r="B46" s="112"/>
      <c r="C46" s="113"/>
      <c r="D46" s="114"/>
      <c r="E46" s="114"/>
      <c r="F46" s="114"/>
      <c r="G46" s="115"/>
      <c r="I46" s="4"/>
      <c r="J46" s="4"/>
    </row>
    <row r="47" spans="1:10" ht="5.25" customHeight="1">
      <c r="A47" s="99"/>
      <c r="B47" s="112"/>
      <c r="C47" s="113"/>
      <c r="D47" s="114"/>
      <c r="E47" s="114"/>
      <c r="F47" s="114"/>
      <c r="G47" s="115"/>
      <c r="I47" s="4"/>
      <c r="J47" s="4"/>
    </row>
    <row r="48" spans="1:10" ht="15.75">
      <c r="A48" s="91" t="s">
        <v>42</v>
      </c>
      <c r="B48" s="96">
        <v>1277.8</v>
      </c>
      <c r="C48" s="97">
        <v>1152.8</v>
      </c>
      <c r="D48" s="96">
        <v>125</v>
      </c>
      <c r="E48" s="96">
        <v>546.2</v>
      </c>
      <c r="F48" s="96">
        <v>645.8</v>
      </c>
      <c r="G48" s="98">
        <v>85.8</v>
      </c>
      <c r="I48" s="4"/>
      <c r="J48" s="4"/>
    </row>
    <row r="49" spans="1:10" ht="15.75">
      <c r="A49" s="95" t="s">
        <v>43</v>
      </c>
      <c r="B49" s="112"/>
      <c r="C49" s="113"/>
      <c r="D49" s="114"/>
      <c r="E49" s="114"/>
      <c r="F49" s="114"/>
      <c r="G49" s="115"/>
      <c r="I49" s="4"/>
      <c r="J49" s="4"/>
    </row>
    <row r="50" spans="1:10" ht="2.25" customHeight="1">
      <c r="A50" s="95"/>
      <c r="B50" s="112"/>
      <c r="C50" s="113"/>
      <c r="D50" s="114"/>
      <c r="E50" s="114"/>
      <c r="F50" s="114"/>
      <c r="G50" s="115"/>
      <c r="I50" s="4"/>
      <c r="J50" s="4"/>
    </row>
    <row r="51" spans="1:10" ht="15.75">
      <c r="A51" s="91" t="s">
        <v>104</v>
      </c>
      <c r="B51" s="96">
        <v>740.5</v>
      </c>
      <c r="C51" s="97">
        <v>569.3</v>
      </c>
      <c r="D51" s="96">
        <v>171.2</v>
      </c>
      <c r="E51" s="96">
        <v>523.2</v>
      </c>
      <c r="F51" s="96">
        <v>138.7</v>
      </c>
      <c r="G51" s="98">
        <v>78.6</v>
      </c>
      <c r="I51" s="4"/>
      <c r="J51" s="4"/>
    </row>
    <row r="52" spans="1:10" ht="15.75">
      <c r="A52" s="95" t="s">
        <v>105</v>
      </c>
      <c r="B52" s="112"/>
      <c r="C52" s="113"/>
      <c r="D52" s="114"/>
      <c r="E52" s="114"/>
      <c r="F52" s="114"/>
      <c r="G52" s="115"/>
      <c r="I52" s="4"/>
      <c r="J52" s="4"/>
    </row>
    <row r="53" spans="1:10" ht="3" customHeight="1">
      <c r="A53" s="95"/>
      <c r="B53" s="112"/>
      <c r="C53" s="113"/>
      <c r="D53" s="114"/>
      <c r="E53" s="114"/>
      <c r="F53" s="114"/>
      <c r="G53" s="115"/>
      <c r="I53" s="4"/>
      <c r="J53" s="4"/>
    </row>
    <row r="54" spans="1:10" ht="27">
      <c r="A54" s="91" t="s">
        <v>111</v>
      </c>
      <c r="B54" s="96">
        <v>140</v>
      </c>
      <c r="C54" s="97">
        <v>124.9</v>
      </c>
      <c r="D54" s="96">
        <v>15.1</v>
      </c>
      <c r="E54" s="96">
        <v>63.8</v>
      </c>
      <c r="F54" s="96">
        <v>48.6</v>
      </c>
      <c r="G54" s="98">
        <v>27.6</v>
      </c>
      <c r="I54" s="4"/>
      <c r="J54" s="4"/>
    </row>
    <row r="55" spans="1:7" ht="15.75">
      <c r="A55" s="95" t="s">
        <v>106</v>
      </c>
      <c r="B55" s="117"/>
      <c r="C55" s="118"/>
      <c r="D55" s="117"/>
      <c r="E55" s="117"/>
      <c r="F55" s="117"/>
      <c r="G55" s="98"/>
    </row>
    <row r="56" spans="1:7" ht="3.75" customHeight="1">
      <c r="A56" s="54"/>
      <c r="B56" s="54"/>
      <c r="C56" s="54"/>
      <c r="D56" s="54"/>
      <c r="E56" s="54"/>
      <c r="F56" s="54"/>
      <c r="G56" s="46"/>
    </row>
    <row r="57" spans="1:7" ht="15.75">
      <c r="A57" s="105" t="s">
        <v>107</v>
      </c>
      <c r="B57" s="54">
        <v>79.6</v>
      </c>
      <c r="C57" s="54">
        <v>1.6</v>
      </c>
      <c r="D57" s="97">
        <v>78</v>
      </c>
      <c r="E57" s="54">
        <v>11.7</v>
      </c>
      <c r="F57" s="54">
        <v>15.1</v>
      </c>
      <c r="G57" s="46">
        <v>52.8</v>
      </c>
    </row>
    <row r="58" spans="1:7" ht="15.75">
      <c r="A58" s="119" t="s">
        <v>108</v>
      </c>
      <c r="B58" s="54"/>
      <c r="C58" s="54"/>
      <c r="D58" s="54"/>
      <c r="E58" s="54"/>
      <c r="F58" s="54"/>
      <c r="G58" s="46"/>
    </row>
  </sheetData>
  <sheetProtection/>
  <mergeCells count="5">
    <mergeCell ref="C6:D6"/>
    <mergeCell ref="C7:D7"/>
    <mergeCell ref="C10:F10"/>
    <mergeCell ref="E6:G6"/>
    <mergeCell ref="E7:G7"/>
  </mergeCells>
  <printOptions/>
  <pageMargins left="0.6692913385826772" right="0.3937007874015748" top="0.5905511811023623" bottom="0.35433070866141736" header="0.5118110236220472" footer="0.5118110236220472"/>
  <pageSetup fitToHeight="0" horizontalDpi="600" verticalDpi="600" orientation="portrait" paperSize="9" scale="90" r:id="rId1"/>
  <headerFooter scaleWithDoc="0">
    <oddFooter>&amp;C21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A1" sqref="A1"/>
    </sheetView>
  </sheetViews>
  <sheetFormatPr defaultColWidth="9.140625" defaultRowHeight="12.75"/>
  <cols>
    <col min="1" max="1" width="42.421875" style="139" customWidth="1"/>
    <col min="2" max="2" width="2.8515625" style="139" customWidth="1"/>
    <col min="3" max="3" width="9.57421875" style="139" customWidth="1"/>
    <col min="4" max="4" width="9.421875" style="139" customWidth="1"/>
    <col min="5" max="5" width="9.28125" style="139" customWidth="1"/>
    <col min="6" max="6" width="9.8515625" style="139" customWidth="1"/>
    <col min="7" max="7" width="11.140625" style="139" customWidth="1"/>
    <col min="8" max="8" width="9.140625" style="139" hidden="1" customWidth="1"/>
    <col min="9" max="9" width="9.140625" style="139" customWidth="1"/>
    <col min="10" max="10" width="15.8515625" style="139" customWidth="1"/>
    <col min="11" max="14" width="9.28125" style="139" customWidth="1"/>
    <col min="15" max="16384" width="9.140625" style="139" customWidth="1"/>
  </cols>
  <sheetData>
    <row r="1" ht="13.5">
      <c r="A1" s="143" t="s">
        <v>212</v>
      </c>
    </row>
    <row r="2" ht="13.5">
      <c r="A2" s="144" t="s">
        <v>213</v>
      </c>
    </row>
    <row r="3" ht="8.25" customHeight="1"/>
    <row r="4" spans="1:9" ht="13.5">
      <c r="A4" s="145" t="s">
        <v>1</v>
      </c>
      <c r="B4" s="146"/>
      <c r="C4" s="437" t="s">
        <v>62</v>
      </c>
      <c r="D4" s="438"/>
      <c r="E4" s="438"/>
      <c r="F4" s="439"/>
      <c r="G4" s="147" t="s">
        <v>38</v>
      </c>
      <c r="I4" s="142"/>
    </row>
    <row r="5" spans="1:9" ht="15" customHeight="1">
      <c r="A5" s="148" t="s">
        <v>29</v>
      </c>
      <c r="B5" s="141"/>
      <c r="C5" s="440" t="s">
        <v>63</v>
      </c>
      <c r="D5" s="441"/>
      <c r="E5" s="441"/>
      <c r="F5" s="442"/>
      <c r="G5" s="53" t="s">
        <v>64</v>
      </c>
      <c r="I5" s="142"/>
    </row>
    <row r="6" spans="1:9" ht="13.5">
      <c r="A6" s="149" t="s">
        <v>233</v>
      </c>
      <c r="B6" s="141"/>
      <c r="C6" s="443" t="s">
        <v>34</v>
      </c>
      <c r="D6" s="443" t="s">
        <v>35</v>
      </c>
      <c r="E6" s="443" t="s">
        <v>36</v>
      </c>
      <c r="F6" s="443" t="s">
        <v>37</v>
      </c>
      <c r="G6" s="56" t="s">
        <v>65</v>
      </c>
      <c r="I6" s="142"/>
    </row>
    <row r="7" spans="1:9" ht="16.5" customHeight="1">
      <c r="A7" s="149" t="s">
        <v>230</v>
      </c>
      <c r="B7" s="141"/>
      <c r="C7" s="444"/>
      <c r="D7" s="444"/>
      <c r="E7" s="444"/>
      <c r="F7" s="444"/>
      <c r="G7" s="151" t="s">
        <v>66</v>
      </c>
      <c r="I7" s="142"/>
    </row>
    <row r="8" spans="1:11" ht="13.5">
      <c r="A8" s="142"/>
      <c r="B8" s="142"/>
      <c r="C8" s="152"/>
      <c r="D8" s="153" t="s">
        <v>234</v>
      </c>
      <c r="E8" s="153"/>
      <c r="F8" s="153"/>
      <c r="G8" s="153"/>
      <c r="H8" s="131"/>
      <c r="I8" s="131"/>
      <c r="J8" s="131"/>
      <c r="K8" s="131"/>
    </row>
    <row r="9" spans="1:7" ht="8.25" customHeight="1">
      <c r="A9" s="154"/>
      <c r="B9" s="146"/>
      <c r="C9" s="130"/>
      <c r="D9" s="130"/>
      <c r="E9" s="130"/>
      <c r="F9" s="130"/>
      <c r="G9" s="155"/>
    </row>
    <row r="10" spans="1:10" s="143" customFormat="1" ht="13.5">
      <c r="A10" s="137" t="s">
        <v>32</v>
      </c>
      <c r="B10" s="156" t="s">
        <v>30</v>
      </c>
      <c r="C10" s="126">
        <v>5538.3</v>
      </c>
      <c r="D10" s="127">
        <v>5520.6</v>
      </c>
      <c r="E10" s="126">
        <v>5569.7</v>
      </c>
      <c r="F10" s="127">
        <v>5578.3</v>
      </c>
      <c r="G10" s="126">
        <v>5551.7</v>
      </c>
      <c r="J10" s="157"/>
    </row>
    <row r="11" spans="1:13" ht="13.5">
      <c r="A11" s="158" t="s">
        <v>33</v>
      </c>
      <c r="B11" s="159" t="s">
        <v>31</v>
      </c>
      <c r="C11" s="129" t="s">
        <v>275</v>
      </c>
      <c r="D11" s="160">
        <f>D10/C10*100</f>
        <v>99.68040734521423</v>
      </c>
      <c r="E11" s="133">
        <f>E10/D10*100</f>
        <v>100.88939608013621</v>
      </c>
      <c r="F11" s="160">
        <f>F10/E10*100</f>
        <v>100.15440688008333</v>
      </c>
      <c r="G11" s="132">
        <f>G10/5386.1*100</f>
        <v>103.07458086556134</v>
      </c>
      <c r="J11" s="161"/>
      <c r="K11" s="162"/>
      <c r="L11" s="162"/>
      <c r="M11" s="162"/>
    </row>
    <row r="12" spans="1:10" ht="5.25" customHeight="1">
      <c r="A12" s="163"/>
      <c r="B12" s="164"/>
      <c r="C12" s="165"/>
      <c r="D12" s="166"/>
      <c r="E12" s="167"/>
      <c r="F12" s="166"/>
      <c r="G12" s="133"/>
      <c r="J12" s="161"/>
    </row>
    <row r="13" spans="1:10" ht="13.5">
      <c r="A13" s="137" t="s">
        <v>220</v>
      </c>
      <c r="B13" s="159"/>
      <c r="C13" s="165"/>
      <c r="D13" s="166"/>
      <c r="E13" s="167"/>
      <c r="F13" s="166"/>
      <c r="G13" s="133"/>
      <c r="J13" s="161"/>
    </row>
    <row r="14" spans="1:10" ht="6" customHeight="1">
      <c r="A14" s="149"/>
      <c r="B14" s="159"/>
      <c r="C14" s="165"/>
      <c r="D14" s="166"/>
      <c r="E14" s="167"/>
      <c r="F14" s="166"/>
      <c r="G14" s="133"/>
      <c r="J14" s="161"/>
    </row>
    <row r="15" spans="1:10" ht="13.5">
      <c r="A15" s="137" t="s">
        <v>39</v>
      </c>
      <c r="B15" s="138" t="s">
        <v>30</v>
      </c>
      <c r="C15" s="132">
        <v>813.3</v>
      </c>
      <c r="D15" s="130">
        <v>818.4</v>
      </c>
      <c r="E15" s="132">
        <v>824.6</v>
      </c>
      <c r="F15" s="130">
        <v>819.2</v>
      </c>
      <c r="G15" s="132">
        <v>818.9</v>
      </c>
      <c r="J15" s="168"/>
    </row>
    <row r="16" spans="1:13" ht="13.5">
      <c r="A16" s="158" t="s">
        <v>40</v>
      </c>
      <c r="B16" s="138" t="s">
        <v>31</v>
      </c>
      <c r="C16" s="129" t="s">
        <v>275</v>
      </c>
      <c r="D16" s="160">
        <f>D15/C15*100</f>
        <v>100.62707488011804</v>
      </c>
      <c r="E16" s="133">
        <f>E15/D15*100</f>
        <v>100.75757575757575</v>
      </c>
      <c r="F16" s="160">
        <f>F15/E15*100</f>
        <v>99.34513703613874</v>
      </c>
      <c r="G16" s="132">
        <f>G15/779.3*100</f>
        <v>105.08148338252279</v>
      </c>
      <c r="J16" s="161"/>
      <c r="K16" s="162"/>
      <c r="L16" s="162"/>
      <c r="M16" s="162"/>
    </row>
    <row r="17" spans="1:10" ht="6.75" customHeight="1">
      <c r="A17" s="158"/>
      <c r="B17" s="169"/>
      <c r="C17" s="129"/>
      <c r="D17" s="160"/>
      <c r="E17" s="133"/>
      <c r="F17" s="160"/>
      <c r="G17" s="133"/>
      <c r="J17" s="161"/>
    </row>
    <row r="18" spans="1:10" ht="13.5">
      <c r="A18" s="137" t="s">
        <v>91</v>
      </c>
      <c r="B18" s="138" t="s">
        <v>30</v>
      </c>
      <c r="C18" s="132">
        <v>92.4</v>
      </c>
      <c r="D18" s="130">
        <v>91.7</v>
      </c>
      <c r="E18" s="132">
        <v>95.2</v>
      </c>
      <c r="F18" s="130">
        <v>97.1</v>
      </c>
      <c r="G18" s="132">
        <v>94.1</v>
      </c>
      <c r="J18" s="170"/>
    </row>
    <row r="19" spans="1:10" ht="13.5">
      <c r="A19" s="158" t="s">
        <v>41</v>
      </c>
      <c r="B19" s="138" t="s">
        <v>31</v>
      </c>
      <c r="C19" s="129" t="s">
        <v>275</v>
      </c>
      <c r="D19" s="160">
        <v>99.3</v>
      </c>
      <c r="E19" s="133">
        <f>E18/D18*100</f>
        <v>103.81679389312977</v>
      </c>
      <c r="F19" s="160">
        <f>F18/E18*100</f>
        <v>101.99579831932772</v>
      </c>
      <c r="G19" s="132">
        <f>G18/89.4*100</f>
        <v>105.2572706935123</v>
      </c>
      <c r="J19" s="161"/>
    </row>
    <row r="20" spans="1:10" ht="6.75" customHeight="1">
      <c r="A20" s="158"/>
      <c r="B20" s="169"/>
      <c r="C20" s="129"/>
      <c r="D20" s="160"/>
      <c r="E20" s="133"/>
      <c r="F20" s="160"/>
      <c r="G20" s="133"/>
      <c r="J20" s="161"/>
    </row>
    <row r="21" spans="1:10" ht="13.5">
      <c r="A21" s="137" t="s">
        <v>235</v>
      </c>
      <c r="B21" s="138" t="s">
        <v>30</v>
      </c>
      <c r="C21" s="132">
        <v>1227.4</v>
      </c>
      <c r="D21" s="130">
        <v>1219.4</v>
      </c>
      <c r="E21" s="132">
        <v>1257.2</v>
      </c>
      <c r="F21" s="130">
        <v>1264</v>
      </c>
      <c r="G21" s="132">
        <v>1242</v>
      </c>
      <c r="J21" s="170"/>
    </row>
    <row r="22" spans="1:10" ht="13.5">
      <c r="A22" s="158" t="s">
        <v>92</v>
      </c>
      <c r="B22" s="138" t="s">
        <v>31</v>
      </c>
      <c r="C22" s="129" t="s">
        <v>275</v>
      </c>
      <c r="D22" s="160">
        <f>D21/C21*100</f>
        <v>99.34821574058986</v>
      </c>
      <c r="E22" s="133">
        <f>E21/D21*100</f>
        <v>103.09988518943743</v>
      </c>
      <c r="F22" s="160">
        <f>F21/E21*100</f>
        <v>100.54088450524976</v>
      </c>
      <c r="G22" s="132">
        <f>G21/1121.6*100</f>
        <v>110.73466476462197</v>
      </c>
      <c r="J22" s="161"/>
    </row>
    <row r="23" spans="1:10" ht="6" customHeight="1">
      <c r="A23" s="158"/>
      <c r="B23" s="169"/>
      <c r="C23" s="129"/>
      <c r="D23" s="160"/>
      <c r="E23" s="133"/>
      <c r="F23" s="160"/>
      <c r="G23" s="133"/>
      <c r="J23" s="161"/>
    </row>
    <row r="24" spans="1:10" ht="13.5">
      <c r="A24" s="137" t="s">
        <v>93</v>
      </c>
      <c r="B24" s="169" t="s">
        <v>30</v>
      </c>
      <c r="C24" s="132">
        <v>162.6</v>
      </c>
      <c r="D24" s="130">
        <v>165.6</v>
      </c>
      <c r="E24" s="132">
        <v>163.1</v>
      </c>
      <c r="F24" s="130">
        <v>166.1</v>
      </c>
      <c r="G24" s="132">
        <v>164.3</v>
      </c>
      <c r="J24" s="170"/>
    </row>
    <row r="25" spans="1:10" ht="13.5">
      <c r="A25" s="158" t="s">
        <v>94</v>
      </c>
      <c r="B25" s="138" t="s">
        <v>31</v>
      </c>
      <c r="C25" s="129" t="s">
        <v>275</v>
      </c>
      <c r="D25" s="160">
        <f>D24/C24*100</f>
        <v>101.8450184501845</v>
      </c>
      <c r="E25" s="133">
        <f>E24/D24*100</f>
        <v>98.49033816425121</v>
      </c>
      <c r="F25" s="160">
        <f>F24/E24*100</f>
        <v>101.83936235438382</v>
      </c>
      <c r="G25" s="132">
        <v>101.1</v>
      </c>
      <c r="J25" s="161"/>
    </row>
    <row r="26" spans="1:10" ht="5.25" customHeight="1">
      <c r="A26" s="158"/>
      <c r="B26" s="169"/>
      <c r="C26" s="129"/>
      <c r="D26" s="160"/>
      <c r="E26" s="133"/>
      <c r="F26" s="160"/>
      <c r="G26" s="133"/>
      <c r="J26" s="161"/>
    </row>
    <row r="27" spans="1:10" ht="13.5">
      <c r="A27" s="137" t="s">
        <v>95</v>
      </c>
      <c r="B27" s="138" t="s">
        <v>30</v>
      </c>
      <c r="C27" s="132">
        <v>189.7</v>
      </c>
      <c r="D27" s="130">
        <v>188.9</v>
      </c>
      <c r="E27" s="132">
        <v>182.9</v>
      </c>
      <c r="F27" s="130">
        <v>175.5</v>
      </c>
      <c r="G27" s="132">
        <v>184.3</v>
      </c>
      <c r="I27" s="170"/>
      <c r="J27" s="170"/>
    </row>
    <row r="28" spans="1:10" ht="13.5">
      <c r="A28" s="158" t="s">
        <v>96</v>
      </c>
      <c r="B28" s="138" t="s">
        <v>31</v>
      </c>
      <c r="C28" s="129" t="s">
        <v>275</v>
      </c>
      <c r="D28" s="160">
        <f>D27/C27*100</f>
        <v>99.57828149710069</v>
      </c>
      <c r="E28" s="133">
        <f>E27/D27*100</f>
        <v>96.82371625198518</v>
      </c>
      <c r="F28" s="160">
        <f>F27/E27*100</f>
        <v>95.95407326407873</v>
      </c>
      <c r="G28" s="132">
        <f>G27/161.6*100</f>
        <v>114.04702970297032</v>
      </c>
      <c r="J28" s="161"/>
    </row>
    <row r="29" spans="1:10" ht="6" customHeight="1">
      <c r="A29" s="158"/>
      <c r="B29" s="169"/>
      <c r="C29" s="129"/>
      <c r="D29" s="160"/>
      <c r="E29" s="133"/>
      <c r="F29" s="160"/>
      <c r="G29" s="133"/>
      <c r="J29" s="161"/>
    </row>
    <row r="30" spans="1:10" ht="13.5">
      <c r="A30" s="137" t="s">
        <v>97</v>
      </c>
      <c r="B30" s="138" t="s">
        <v>30</v>
      </c>
      <c r="C30" s="132">
        <v>87.9</v>
      </c>
      <c r="D30" s="130">
        <v>87.9</v>
      </c>
      <c r="E30" s="132">
        <v>87.4</v>
      </c>
      <c r="F30" s="130">
        <v>86.9</v>
      </c>
      <c r="G30" s="132">
        <v>87.5</v>
      </c>
      <c r="J30" s="170"/>
    </row>
    <row r="31" spans="1:12" ht="13.5">
      <c r="A31" s="158" t="s">
        <v>98</v>
      </c>
      <c r="B31" s="138" t="s">
        <v>31</v>
      </c>
      <c r="C31" s="129" t="s">
        <v>275</v>
      </c>
      <c r="D31" s="160">
        <f>D30/C30*100</f>
        <v>100</v>
      </c>
      <c r="E31" s="133">
        <v>99.5</v>
      </c>
      <c r="F31" s="160">
        <f>F30/E30*100</f>
        <v>99.4279176201373</v>
      </c>
      <c r="G31" s="132">
        <f>G30/79.4*100</f>
        <v>110.2015113350126</v>
      </c>
      <c r="J31" s="161"/>
      <c r="L31" s="171"/>
    </row>
    <row r="32" spans="1:10" ht="6.75" customHeight="1">
      <c r="A32" s="158"/>
      <c r="C32" s="129"/>
      <c r="D32" s="160"/>
      <c r="E32" s="133"/>
      <c r="F32" s="160"/>
      <c r="G32" s="133"/>
      <c r="J32" s="161"/>
    </row>
    <row r="33" spans="1:10" ht="13.5">
      <c r="A33" s="137" t="s">
        <v>99</v>
      </c>
      <c r="B33" s="138" t="s">
        <v>30</v>
      </c>
      <c r="C33" s="132">
        <v>242.4</v>
      </c>
      <c r="D33" s="130">
        <v>237.9</v>
      </c>
      <c r="E33" s="132">
        <v>235.7</v>
      </c>
      <c r="F33" s="130">
        <v>234.8</v>
      </c>
      <c r="G33" s="132">
        <v>237.7</v>
      </c>
      <c r="J33" s="170"/>
    </row>
    <row r="34" spans="1:10" ht="13.5">
      <c r="A34" s="158" t="s">
        <v>100</v>
      </c>
      <c r="B34" s="138" t="s">
        <v>31</v>
      </c>
      <c r="C34" s="129" t="s">
        <v>275</v>
      </c>
      <c r="D34" s="160">
        <f>D33/C33*100</f>
        <v>98.14356435643565</v>
      </c>
      <c r="E34" s="133">
        <f>E33/D33*100</f>
        <v>99.07524169819251</v>
      </c>
      <c r="F34" s="160">
        <f>F33/E33*100</f>
        <v>99.61815867628341</v>
      </c>
      <c r="G34" s="132">
        <f>G33/228.7*100</f>
        <v>103.93528640139922</v>
      </c>
      <c r="J34" s="161"/>
    </row>
    <row r="35" spans="1:10" ht="6" customHeight="1">
      <c r="A35" s="158"/>
      <c r="C35" s="129"/>
      <c r="D35" s="160"/>
      <c r="E35" s="133"/>
      <c r="F35" s="160"/>
      <c r="G35" s="133"/>
      <c r="J35" s="161"/>
    </row>
    <row r="36" spans="1:10" ht="27">
      <c r="A36" s="137" t="s">
        <v>101</v>
      </c>
      <c r="B36" s="138" t="s">
        <v>30</v>
      </c>
      <c r="C36" s="132">
        <v>246.5</v>
      </c>
      <c r="D36" s="130">
        <v>247.2</v>
      </c>
      <c r="E36" s="132">
        <v>257.3</v>
      </c>
      <c r="F36" s="130">
        <v>260.8</v>
      </c>
      <c r="G36" s="132">
        <v>253</v>
      </c>
      <c r="J36" s="172"/>
    </row>
    <row r="37" spans="1:10" ht="13.5">
      <c r="A37" s="158" t="s">
        <v>102</v>
      </c>
      <c r="B37" s="138" t="s">
        <v>31</v>
      </c>
      <c r="C37" s="129" t="s">
        <v>275</v>
      </c>
      <c r="D37" s="160">
        <f>D36/C36*100</f>
        <v>100.2839756592292</v>
      </c>
      <c r="E37" s="133">
        <f>E36/D36*100</f>
        <v>104.08576051779936</v>
      </c>
      <c r="F37" s="160">
        <f>F36/E36*100</f>
        <v>101.36027982899338</v>
      </c>
      <c r="G37" s="132">
        <f>G36/224.7*100</f>
        <v>112.59457053849577</v>
      </c>
      <c r="J37" s="161"/>
    </row>
    <row r="38" spans="1:10" ht="6.75" customHeight="1">
      <c r="A38" s="158"/>
      <c r="B38" s="169"/>
      <c r="C38" s="129"/>
      <c r="D38" s="160"/>
      <c r="E38" s="133"/>
      <c r="F38" s="160"/>
      <c r="G38" s="133"/>
      <c r="J38" s="161"/>
    </row>
    <row r="39" spans="1:10" ht="13.5">
      <c r="A39" s="137" t="s">
        <v>175</v>
      </c>
      <c r="B39" s="138" t="s">
        <v>30</v>
      </c>
      <c r="C39" s="132">
        <v>183</v>
      </c>
      <c r="D39" s="130">
        <v>187.4</v>
      </c>
      <c r="E39" s="132">
        <v>187.2</v>
      </c>
      <c r="F39" s="130">
        <v>190.5</v>
      </c>
      <c r="G39" s="331">
        <v>187</v>
      </c>
      <c r="J39" s="170"/>
    </row>
    <row r="40" spans="1:10" ht="13.5">
      <c r="A40" s="158" t="s">
        <v>103</v>
      </c>
      <c r="B40" s="138" t="s">
        <v>31</v>
      </c>
      <c r="C40" s="129" t="s">
        <v>275</v>
      </c>
      <c r="D40" s="160">
        <f>D39/C39*100</f>
        <v>102.40437158469946</v>
      </c>
      <c r="E40" s="133">
        <f>E39/D39*100</f>
        <v>99.89327641408751</v>
      </c>
      <c r="F40" s="160">
        <f>F39/E39*100</f>
        <v>101.76282051282053</v>
      </c>
      <c r="G40" s="132">
        <f>G39/171.5*100</f>
        <v>109.03790087463557</v>
      </c>
      <c r="J40" s="161"/>
    </row>
    <row r="41" spans="1:10" ht="7.5" customHeight="1">
      <c r="A41" s="158"/>
      <c r="B41" s="169"/>
      <c r="C41" s="129"/>
      <c r="D41" s="160"/>
      <c r="E41" s="133"/>
      <c r="F41" s="160"/>
      <c r="G41" s="133"/>
      <c r="J41" s="161"/>
    </row>
    <row r="42" spans="1:10" ht="36" customHeight="1">
      <c r="A42" s="173" t="s">
        <v>228</v>
      </c>
      <c r="B42" s="138" t="s">
        <v>30</v>
      </c>
      <c r="C42" s="132">
        <v>344.2</v>
      </c>
      <c r="D42" s="130">
        <v>346.2</v>
      </c>
      <c r="E42" s="132">
        <v>347.6</v>
      </c>
      <c r="F42" s="130">
        <v>348.3</v>
      </c>
      <c r="G42" s="132">
        <v>346.6</v>
      </c>
      <c r="J42" s="170"/>
    </row>
    <row r="43" spans="1:10" ht="27">
      <c r="A43" s="158" t="s">
        <v>68</v>
      </c>
      <c r="B43" s="138" t="s">
        <v>31</v>
      </c>
      <c r="C43" s="129" t="s">
        <v>275</v>
      </c>
      <c r="D43" s="160">
        <f>D42/C42*100</f>
        <v>100.58105752469496</v>
      </c>
      <c r="E43" s="133">
        <f>E42/D42*100</f>
        <v>100.40439052570768</v>
      </c>
      <c r="F43" s="160">
        <f>F42/E42*100</f>
        <v>100.20138089758343</v>
      </c>
      <c r="G43" s="132">
        <f>G42/341.6*100</f>
        <v>101.46370023419205</v>
      </c>
      <c r="J43" s="161"/>
    </row>
    <row r="44" spans="1:10" ht="8.25" customHeight="1">
      <c r="A44" s="163"/>
      <c r="B44" s="169"/>
      <c r="C44" s="129"/>
      <c r="D44" s="160"/>
      <c r="E44" s="133"/>
      <c r="F44" s="160"/>
      <c r="G44" s="133"/>
      <c r="J44" s="161"/>
    </row>
    <row r="45" spans="1:10" ht="13.5">
      <c r="A45" s="137" t="s">
        <v>42</v>
      </c>
      <c r="B45" s="138" t="s">
        <v>30</v>
      </c>
      <c r="C45" s="132">
        <v>999.9</v>
      </c>
      <c r="D45" s="130">
        <v>984.2</v>
      </c>
      <c r="E45" s="132">
        <v>988.9</v>
      </c>
      <c r="F45" s="130">
        <v>992.6</v>
      </c>
      <c r="G45" s="132">
        <v>991.4</v>
      </c>
      <c r="J45" s="170"/>
    </row>
    <row r="46" spans="1:10" ht="13.5">
      <c r="A46" s="158" t="s">
        <v>43</v>
      </c>
      <c r="B46" s="138" t="s">
        <v>31</v>
      </c>
      <c r="C46" s="129" t="s">
        <v>275</v>
      </c>
      <c r="D46" s="160">
        <f>D45/C45*100</f>
        <v>98.42984298429843</v>
      </c>
      <c r="E46" s="133">
        <f>E45/D45*100</f>
        <v>100.47754521438732</v>
      </c>
      <c r="F46" s="160">
        <f>F45/E45*100</f>
        <v>100.37415309940339</v>
      </c>
      <c r="G46" s="132">
        <f>G45/971.1*100</f>
        <v>102.09041293378642</v>
      </c>
      <c r="J46" s="161"/>
    </row>
    <row r="47" spans="1:10" ht="7.5" customHeight="1">
      <c r="A47" s="158"/>
      <c r="C47" s="129"/>
      <c r="D47" s="160"/>
      <c r="E47" s="133"/>
      <c r="F47" s="160"/>
      <c r="G47" s="133"/>
      <c r="J47" s="161"/>
    </row>
    <row r="48" spans="1:10" ht="13.5">
      <c r="A48" s="137" t="s">
        <v>104</v>
      </c>
      <c r="B48" s="138" t="s">
        <v>30</v>
      </c>
      <c r="C48" s="132">
        <v>611.5</v>
      </c>
      <c r="D48" s="130">
        <v>609.7</v>
      </c>
      <c r="E48" s="132">
        <v>610.6</v>
      </c>
      <c r="F48" s="130">
        <v>612.7</v>
      </c>
      <c r="G48" s="132">
        <v>611.1</v>
      </c>
      <c r="J48" s="170"/>
    </row>
    <row r="49" spans="1:10" ht="13.5">
      <c r="A49" s="158" t="s">
        <v>105</v>
      </c>
      <c r="B49" s="138" t="s">
        <v>31</v>
      </c>
      <c r="C49" s="129" t="s">
        <v>275</v>
      </c>
      <c r="D49" s="160">
        <f>D48/C48*100</f>
        <v>99.7056418642682</v>
      </c>
      <c r="E49" s="133">
        <f>E48/D48*100</f>
        <v>100.14761358044939</v>
      </c>
      <c r="F49" s="160">
        <v>100.4</v>
      </c>
      <c r="G49" s="132">
        <f>G48/731.4*100</f>
        <v>83.55209187858901</v>
      </c>
      <c r="J49" s="161"/>
    </row>
    <row r="50" spans="1:10" ht="6.75" customHeight="1">
      <c r="A50" s="158"/>
      <c r="C50" s="129"/>
      <c r="D50" s="160"/>
      <c r="E50" s="133"/>
      <c r="F50" s="160"/>
      <c r="G50" s="133"/>
      <c r="J50" s="161"/>
    </row>
    <row r="51" spans="1:10" ht="27">
      <c r="A51" s="137" t="s">
        <v>112</v>
      </c>
      <c r="B51" s="138" t="s">
        <v>30</v>
      </c>
      <c r="C51" s="132">
        <v>89.7</v>
      </c>
      <c r="D51" s="130">
        <v>90.3</v>
      </c>
      <c r="E51" s="132">
        <v>88.9</v>
      </c>
      <c r="F51" s="130">
        <v>89.2</v>
      </c>
      <c r="G51" s="132">
        <v>89.5</v>
      </c>
      <c r="J51" s="161"/>
    </row>
    <row r="52" spans="1:10" ht="13.5">
      <c r="A52" s="158" t="s">
        <v>106</v>
      </c>
      <c r="B52" s="139" t="s">
        <v>31</v>
      </c>
      <c r="C52" s="129" t="s">
        <v>275</v>
      </c>
      <c r="D52" s="160">
        <f>D51/C51*100</f>
        <v>100.66889632107024</v>
      </c>
      <c r="E52" s="133">
        <v>98.5</v>
      </c>
      <c r="F52" s="160">
        <f>F51/E51*100</f>
        <v>100.33745781777277</v>
      </c>
      <c r="G52" s="132">
        <v>105</v>
      </c>
      <c r="J52" s="161"/>
    </row>
    <row r="53" spans="2:6" ht="7.5" customHeight="1">
      <c r="B53" s="141"/>
      <c r="C53" s="174"/>
      <c r="D53" s="174"/>
      <c r="E53" s="174"/>
      <c r="F53" s="174"/>
    </row>
    <row r="54" spans="1:7" ht="13.5">
      <c r="A54" s="59" t="s">
        <v>107</v>
      </c>
      <c r="B54" s="141" t="s">
        <v>30</v>
      </c>
      <c r="C54" s="174">
        <v>55.9</v>
      </c>
      <c r="D54" s="174">
        <v>56.1</v>
      </c>
      <c r="E54" s="174">
        <v>56.5</v>
      </c>
      <c r="F54" s="174">
        <v>54.7</v>
      </c>
      <c r="G54" s="139">
        <v>55.8</v>
      </c>
    </row>
    <row r="55" spans="1:7" ht="13.5">
      <c r="A55" s="62" t="s">
        <v>108</v>
      </c>
      <c r="B55" s="141" t="s">
        <v>31</v>
      </c>
      <c r="C55" s="175" t="s">
        <v>275</v>
      </c>
      <c r="D55" s="130">
        <f>D54/C54*100</f>
        <v>100.3577817531306</v>
      </c>
      <c r="E55" s="130">
        <f>E54/D54*100</f>
        <v>100.71301247771835</v>
      </c>
      <c r="F55" s="130">
        <f>F54/E54*100</f>
        <v>96.81415929203541</v>
      </c>
      <c r="G55" s="132">
        <f>G54/52.4*100</f>
        <v>106.48854961832062</v>
      </c>
    </row>
  </sheetData>
  <sheetProtection/>
  <mergeCells count="6">
    <mergeCell ref="C4:F4"/>
    <mergeCell ref="C5:F5"/>
    <mergeCell ref="C6:C7"/>
    <mergeCell ref="D6:D7"/>
    <mergeCell ref="E6:E7"/>
    <mergeCell ref="F6:F7"/>
  </mergeCells>
  <printOptions/>
  <pageMargins left="0.5118110236220472" right="0.7874015748031497" top="0.7874015748031497" bottom="0.5905511811023623" header="0.5118110236220472" footer="0.5118110236220472"/>
  <pageSetup fitToHeight="0" horizontalDpi="600" verticalDpi="600" orientation="portrait" paperSize="9" scale="95" r:id="rId1"/>
  <headerFooter scaleWithDoc="0">
    <oddFooter>&amp;C22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35" sqref="A35"/>
    </sheetView>
  </sheetViews>
  <sheetFormatPr defaultColWidth="9.140625" defaultRowHeight="12.75"/>
  <cols>
    <col min="1" max="1" width="39.7109375" style="139" customWidth="1"/>
    <col min="2" max="2" width="9.421875" style="139" customWidth="1"/>
    <col min="3" max="3" width="8.8515625" style="139" customWidth="1"/>
    <col min="4" max="4" width="9.140625" style="139" customWidth="1"/>
    <col min="5" max="5" width="10.7109375" style="139" customWidth="1"/>
    <col min="6" max="6" width="10.57421875" style="139" customWidth="1"/>
    <col min="7" max="7" width="9.00390625" style="139" customWidth="1"/>
    <col min="8" max="8" width="9.140625" style="139" customWidth="1"/>
    <col min="9" max="9" width="10.57421875" style="139" bestFit="1" customWidth="1"/>
    <col min="10" max="10" width="9.140625" style="139" customWidth="1"/>
    <col min="11" max="11" width="10.57421875" style="139" bestFit="1" customWidth="1"/>
    <col min="12" max="16384" width="9.140625" style="139" customWidth="1"/>
  </cols>
  <sheetData>
    <row r="1" ht="13.5">
      <c r="A1" s="143" t="s">
        <v>290</v>
      </c>
    </row>
    <row r="2" spans="1:10" ht="13.5">
      <c r="A2" s="143" t="s">
        <v>174</v>
      </c>
      <c r="J2" s="143"/>
    </row>
    <row r="3" spans="1:4" ht="15.75" customHeight="1">
      <c r="A3" s="144" t="s">
        <v>211</v>
      </c>
      <c r="B3" s="144"/>
      <c r="C3" s="144"/>
      <c r="D3" s="144"/>
    </row>
    <row r="4" spans="1:6" ht="15.75" customHeight="1">
      <c r="A4" s="144" t="s">
        <v>176</v>
      </c>
      <c r="C4" s="143"/>
      <c r="D4" s="143"/>
      <c r="E4" s="143"/>
      <c r="F4" s="143"/>
    </row>
    <row r="5" spans="1:6" ht="8.25" customHeight="1">
      <c r="A5" s="144"/>
      <c r="C5" s="143"/>
      <c r="D5" s="143"/>
      <c r="E5" s="143"/>
      <c r="F5" s="143"/>
    </row>
    <row r="6" spans="1:7" ht="16.5" customHeight="1">
      <c r="A6" s="146"/>
      <c r="B6" s="176"/>
      <c r="C6" s="437" t="s">
        <v>0</v>
      </c>
      <c r="D6" s="439"/>
      <c r="E6" s="424" t="s">
        <v>183</v>
      </c>
      <c r="F6" s="428"/>
      <c r="G6" s="428"/>
    </row>
    <row r="7" spans="1:7" ht="16.5" customHeight="1">
      <c r="A7" s="177" t="s">
        <v>1</v>
      </c>
      <c r="B7" s="178" t="s">
        <v>5</v>
      </c>
      <c r="C7" s="440" t="s">
        <v>44</v>
      </c>
      <c r="D7" s="442"/>
      <c r="E7" s="426" t="s">
        <v>184</v>
      </c>
      <c r="F7" s="429"/>
      <c r="G7" s="429"/>
    </row>
    <row r="8" spans="1:7" ht="27">
      <c r="A8" s="179" t="s">
        <v>29</v>
      </c>
      <c r="B8" s="180" t="s">
        <v>47</v>
      </c>
      <c r="C8" s="178" t="s">
        <v>2</v>
      </c>
      <c r="D8" s="178" t="s">
        <v>3</v>
      </c>
      <c r="E8" s="80" t="s">
        <v>187</v>
      </c>
      <c r="F8" s="81" t="s">
        <v>190</v>
      </c>
      <c r="G8" s="82" t="s">
        <v>188</v>
      </c>
    </row>
    <row r="9" spans="1:7" ht="27">
      <c r="A9" s="181"/>
      <c r="B9" s="180"/>
      <c r="C9" s="334" t="s">
        <v>46</v>
      </c>
      <c r="D9" s="334" t="s">
        <v>45</v>
      </c>
      <c r="E9" s="84" t="s">
        <v>186</v>
      </c>
      <c r="F9" s="85" t="s">
        <v>189</v>
      </c>
      <c r="G9" s="86" t="s">
        <v>185</v>
      </c>
    </row>
    <row r="10" spans="1:6" ht="13.5">
      <c r="A10" s="182"/>
      <c r="B10" s="152"/>
      <c r="C10" s="445" t="s">
        <v>224</v>
      </c>
      <c r="D10" s="446"/>
      <c r="E10" s="446"/>
      <c r="F10" s="446"/>
    </row>
    <row r="11" spans="1:7" ht="6" customHeight="1">
      <c r="A11" s="183"/>
      <c r="B11" s="184"/>
      <c r="C11" s="185"/>
      <c r="D11" s="185"/>
      <c r="E11" s="185"/>
      <c r="F11" s="185"/>
      <c r="G11" s="186"/>
    </row>
    <row r="12" spans="1:7" ht="13.5">
      <c r="A12" s="156" t="s">
        <v>32</v>
      </c>
      <c r="B12" s="187">
        <v>5578.3</v>
      </c>
      <c r="C12" s="127">
        <v>2080.1</v>
      </c>
      <c r="D12" s="127">
        <v>3498.2</v>
      </c>
      <c r="E12" s="127">
        <v>3091.3</v>
      </c>
      <c r="F12" s="127">
        <v>1558.2</v>
      </c>
      <c r="G12" s="126">
        <v>928.8</v>
      </c>
    </row>
    <row r="13" spans="1:7" ht="13.5">
      <c r="A13" s="188" t="s">
        <v>33</v>
      </c>
      <c r="B13" s="166"/>
      <c r="C13" s="166"/>
      <c r="D13" s="166"/>
      <c r="E13" s="166"/>
      <c r="F13" s="166"/>
      <c r="G13" s="167"/>
    </row>
    <row r="14" spans="1:7" ht="6" customHeight="1">
      <c r="A14" s="164"/>
      <c r="B14" s="166"/>
      <c r="C14" s="166"/>
      <c r="D14" s="166"/>
      <c r="E14" s="166"/>
      <c r="F14" s="166"/>
      <c r="G14" s="167"/>
    </row>
    <row r="15" spans="1:7" ht="13.5">
      <c r="A15" s="156" t="s">
        <v>220</v>
      </c>
      <c r="B15" s="166"/>
      <c r="C15" s="166"/>
      <c r="D15" s="166"/>
      <c r="E15" s="166"/>
      <c r="F15" s="166"/>
      <c r="G15" s="167"/>
    </row>
    <row r="16" spans="1:7" ht="6" customHeight="1">
      <c r="A16" s="159"/>
      <c r="B16" s="166"/>
      <c r="C16" s="166"/>
      <c r="D16" s="166"/>
      <c r="E16" s="166"/>
      <c r="F16" s="166"/>
      <c r="G16" s="167"/>
    </row>
    <row r="17" spans="1:7" ht="13.5">
      <c r="A17" s="156" t="s">
        <v>39</v>
      </c>
      <c r="B17" s="189">
        <v>819.2</v>
      </c>
      <c r="C17" s="130">
        <v>11.8</v>
      </c>
      <c r="D17" s="130">
        <v>807.4</v>
      </c>
      <c r="E17" s="130">
        <v>597</v>
      </c>
      <c r="F17" s="130">
        <v>147.7</v>
      </c>
      <c r="G17" s="132">
        <v>74.5</v>
      </c>
    </row>
    <row r="18" spans="1:7" ht="13.5">
      <c r="A18" s="188" t="s">
        <v>40</v>
      </c>
      <c r="B18" s="160"/>
      <c r="C18" s="160"/>
      <c r="D18" s="160"/>
      <c r="E18" s="160"/>
      <c r="F18" s="160"/>
      <c r="G18" s="133"/>
    </row>
    <row r="19" spans="1:7" ht="5.25" customHeight="1">
      <c r="A19" s="188"/>
      <c r="B19" s="160"/>
      <c r="C19" s="160"/>
      <c r="D19" s="160"/>
      <c r="E19" s="160"/>
      <c r="F19" s="160"/>
      <c r="G19" s="133"/>
    </row>
    <row r="20" spans="1:7" ht="13.5">
      <c r="A20" s="156" t="s">
        <v>91</v>
      </c>
      <c r="B20" s="189">
        <v>97.1</v>
      </c>
      <c r="C20" s="130">
        <v>3.2</v>
      </c>
      <c r="D20" s="130">
        <v>93.9</v>
      </c>
      <c r="E20" s="130">
        <v>26.7</v>
      </c>
      <c r="F20" s="130">
        <v>32.3</v>
      </c>
      <c r="G20" s="132">
        <v>38.1</v>
      </c>
    </row>
    <row r="21" spans="1:7" ht="13.5">
      <c r="A21" s="188" t="s">
        <v>41</v>
      </c>
      <c r="B21" s="160"/>
      <c r="C21" s="160"/>
      <c r="D21" s="160"/>
      <c r="E21" s="160"/>
      <c r="F21" s="160"/>
      <c r="G21" s="133"/>
    </row>
    <row r="22" spans="1:7" ht="6.75" customHeight="1">
      <c r="A22" s="188"/>
      <c r="B22" s="160"/>
      <c r="C22" s="160"/>
      <c r="D22" s="160"/>
      <c r="E22" s="160"/>
      <c r="F22" s="160"/>
      <c r="G22" s="133"/>
    </row>
    <row r="23" spans="1:7" ht="21" customHeight="1">
      <c r="A23" s="156" t="s">
        <v>225</v>
      </c>
      <c r="B23" s="189">
        <v>1264</v>
      </c>
      <c r="C23" s="130">
        <v>0.8</v>
      </c>
      <c r="D23" s="130">
        <v>1263.2</v>
      </c>
      <c r="E23" s="130">
        <v>532.9</v>
      </c>
      <c r="F23" s="130">
        <v>385.7</v>
      </c>
      <c r="G23" s="132">
        <v>345.4</v>
      </c>
    </row>
    <row r="24" spans="1:7" ht="13.5">
      <c r="A24" s="188" t="s">
        <v>92</v>
      </c>
      <c r="B24" s="160"/>
      <c r="C24" s="160"/>
      <c r="D24" s="160"/>
      <c r="E24" s="160"/>
      <c r="F24" s="160"/>
      <c r="G24" s="133"/>
    </row>
    <row r="25" spans="1:7" ht="5.25" customHeight="1">
      <c r="A25" s="188"/>
      <c r="B25" s="160"/>
      <c r="C25" s="160"/>
      <c r="D25" s="160"/>
      <c r="E25" s="160"/>
      <c r="F25" s="160"/>
      <c r="G25" s="133"/>
    </row>
    <row r="26" spans="1:7" ht="13.5">
      <c r="A26" s="156" t="s">
        <v>93</v>
      </c>
      <c r="B26" s="189">
        <v>166.1</v>
      </c>
      <c r="C26" s="130">
        <v>83.2</v>
      </c>
      <c r="D26" s="130">
        <v>82.9</v>
      </c>
      <c r="E26" s="130">
        <v>121.1</v>
      </c>
      <c r="F26" s="130">
        <v>22.9</v>
      </c>
      <c r="G26" s="132">
        <v>22.1</v>
      </c>
    </row>
    <row r="27" spans="1:7" ht="13.5">
      <c r="A27" s="188" t="s">
        <v>94</v>
      </c>
      <c r="B27" s="160"/>
      <c r="C27" s="160"/>
      <c r="D27" s="160"/>
      <c r="E27" s="160"/>
      <c r="F27" s="160"/>
      <c r="G27" s="133"/>
    </row>
    <row r="28" spans="1:7" ht="6" customHeight="1">
      <c r="A28" s="188"/>
      <c r="B28" s="160"/>
      <c r="C28" s="160"/>
      <c r="D28" s="160"/>
      <c r="E28" s="160"/>
      <c r="F28" s="160"/>
      <c r="G28" s="133"/>
    </row>
    <row r="29" spans="1:7" ht="13.5">
      <c r="A29" s="156" t="s">
        <v>95</v>
      </c>
      <c r="B29" s="189">
        <v>175.5</v>
      </c>
      <c r="C29" s="130">
        <v>14.2</v>
      </c>
      <c r="D29" s="130">
        <v>161.3</v>
      </c>
      <c r="E29" s="130">
        <v>43.6</v>
      </c>
      <c r="F29" s="130">
        <v>63.1</v>
      </c>
      <c r="G29" s="132">
        <v>68.8</v>
      </c>
    </row>
    <row r="30" spans="1:7" ht="13.5">
      <c r="A30" s="188" t="s">
        <v>96</v>
      </c>
      <c r="B30" s="160"/>
      <c r="C30" s="160"/>
      <c r="D30" s="160"/>
      <c r="E30" s="160"/>
      <c r="F30" s="160"/>
      <c r="G30" s="133"/>
    </row>
    <row r="31" spans="1:7" ht="6" customHeight="1">
      <c r="A31" s="188"/>
      <c r="B31" s="160"/>
      <c r="C31" s="160"/>
      <c r="D31" s="160"/>
      <c r="E31" s="160"/>
      <c r="F31" s="160"/>
      <c r="G31" s="133"/>
    </row>
    <row r="32" spans="1:7" ht="13.5">
      <c r="A32" s="156" t="s">
        <v>97</v>
      </c>
      <c r="B32" s="189">
        <v>86.9</v>
      </c>
      <c r="C32" s="130">
        <v>4.7</v>
      </c>
      <c r="D32" s="130">
        <v>82.2</v>
      </c>
      <c r="E32" s="130">
        <v>56.3</v>
      </c>
      <c r="F32" s="130">
        <v>14.4</v>
      </c>
      <c r="G32" s="132">
        <v>16.2</v>
      </c>
    </row>
    <row r="33" spans="1:7" ht="13.5">
      <c r="A33" s="188" t="s">
        <v>98</v>
      </c>
      <c r="B33" s="160"/>
      <c r="C33" s="160"/>
      <c r="D33" s="160"/>
      <c r="E33" s="160"/>
      <c r="F33" s="160"/>
      <c r="G33" s="133"/>
    </row>
    <row r="34" spans="1:7" ht="4.5" customHeight="1">
      <c r="A34" s="188"/>
      <c r="B34" s="160"/>
      <c r="C34" s="160"/>
      <c r="D34" s="160"/>
      <c r="E34" s="160"/>
      <c r="F34" s="160"/>
      <c r="G34" s="133"/>
    </row>
    <row r="35" spans="1:7" ht="13.5">
      <c r="A35" s="156" t="s">
        <v>99</v>
      </c>
      <c r="B35" s="189">
        <v>234.8</v>
      </c>
      <c r="C35" s="130">
        <v>37.3</v>
      </c>
      <c r="D35" s="130">
        <v>197.5</v>
      </c>
      <c r="E35" s="130">
        <v>202.5</v>
      </c>
      <c r="F35" s="130">
        <v>17.1</v>
      </c>
      <c r="G35" s="132">
        <v>15.2</v>
      </c>
    </row>
    <row r="36" spans="1:7" ht="13.5">
      <c r="A36" s="188" t="s">
        <v>100</v>
      </c>
      <c r="B36" s="160"/>
      <c r="C36" s="160"/>
      <c r="D36" s="160"/>
      <c r="E36" s="160"/>
      <c r="F36" s="160"/>
      <c r="G36" s="133"/>
    </row>
    <row r="37" spans="1:7" ht="6" customHeight="1">
      <c r="A37" s="188"/>
      <c r="B37" s="160"/>
      <c r="C37" s="160"/>
      <c r="D37" s="160"/>
      <c r="E37" s="160"/>
      <c r="F37" s="160"/>
      <c r="G37" s="133"/>
    </row>
    <row r="38" spans="1:7" ht="26.25" customHeight="1">
      <c r="A38" s="156" t="s">
        <v>334</v>
      </c>
      <c r="B38" s="189">
        <v>260.8</v>
      </c>
      <c r="C38" s="130">
        <v>50</v>
      </c>
      <c r="D38" s="130">
        <v>210.8</v>
      </c>
      <c r="E38" s="130">
        <v>111.9</v>
      </c>
      <c r="F38" s="130">
        <v>48.2</v>
      </c>
      <c r="G38" s="132">
        <v>100.7</v>
      </c>
    </row>
    <row r="39" spans="1:7" ht="19.5" customHeight="1">
      <c r="A39" s="188" t="s">
        <v>102</v>
      </c>
      <c r="B39" s="160"/>
      <c r="C39" s="160"/>
      <c r="D39" s="160"/>
      <c r="E39" s="160"/>
      <c r="F39" s="160"/>
      <c r="G39" s="133"/>
    </row>
    <row r="40" spans="1:7" ht="4.5" customHeight="1">
      <c r="A40" s="188"/>
      <c r="B40" s="160"/>
      <c r="C40" s="160"/>
      <c r="D40" s="160"/>
      <c r="E40" s="160"/>
      <c r="F40" s="160"/>
      <c r="G40" s="133"/>
    </row>
    <row r="41" spans="1:7" ht="21" customHeight="1">
      <c r="A41" s="156" t="s">
        <v>226</v>
      </c>
      <c r="B41" s="189">
        <v>190.5</v>
      </c>
      <c r="C41" s="130">
        <v>6</v>
      </c>
      <c r="D41" s="130">
        <v>184.5</v>
      </c>
      <c r="E41" s="130">
        <v>138.2</v>
      </c>
      <c r="F41" s="130">
        <v>31.5</v>
      </c>
      <c r="G41" s="132">
        <v>20.8</v>
      </c>
    </row>
    <row r="42" spans="1:7" ht="17.25" customHeight="1">
      <c r="A42" s="188" t="s">
        <v>103</v>
      </c>
      <c r="B42" s="190"/>
      <c r="C42" s="160"/>
      <c r="D42" s="160"/>
      <c r="E42" s="160"/>
      <c r="F42" s="160"/>
      <c r="G42" s="133"/>
    </row>
    <row r="43" spans="2:7" ht="4.5" customHeight="1">
      <c r="B43" s="160"/>
      <c r="C43" s="160"/>
      <c r="D43" s="160"/>
      <c r="E43" s="160"/>
      <c r="F43" s="160"/>
      <c r="G43" s="133"/>
    </row>
    <row r="44" spans="1:7" ht="30.75" customHeight="1">
      <c r="A44" s="173" t="s">
        <v>228</v>
      </c>
      <c r="B44" s="130">
        <v>348.3</v>
      </c>
      <c r="C44" s="130">
        <v>348.3</v>
      </c>
      <c r="D44" s="130">
        <v>0</v>
      </c>
      <c r="E44" s="130">
        <v>291.1</v>
      </c>
      <c r="F44" s="130">
        <v>55</v>
      </c>
      <c r="G44" s="132">
        <v>2.2</v>
      </c>
    </row>
    <row r="45" spans="1:7" ht="27">
      <c r="A45" s="188" t="s">
        <v>68</v>
      </c>
      <c r="B45" s="160"/>
      <c r="C45" s="160"/>
      <c r="D45" s="160"/>
      <c r="E45" s="160"/>
      <c r="F45" s="160"/>
      <c r="G45" s="133"/>
    </row>
    <row r="46" spans="1:7" ht="6" customHeight="1">
      <c r="A46" s="164"/>
      <c r="B46" s="160"/>
      <c r="C46" s="160"/>
      <c r="D46" s="160"/>
      <c r="E46" s="160"/>
      <c r="F46" s="160"/>
      <c r="G46" s="133"/>
    </row>
    <row r="47" spans="1:9" ht="13.5">
      <c r="A47" s="156" t="s">
        <v>42</v>
      </c>
      <c r="B47" s="189">
        <v>992.6</v>
      </c>
      <c r="C47" s="130">
        <v>896</v>
      </c>
      <c r="D47" s="130">
        <v>96.6</v>
      </c>
      <c r="E47" s="130">
        <v>390</v>
      </c>
      <c r="F47" s="130">
        <v>533</v>
      </c>
      <c r="G47" s="132">
        <v>69.6</v>
      </c>
      <c r="I47" s="191"/>
    </row>
    <row r="48" spans="1:7" ht="13.5">
      <c r="A48" s="188" t="s">
        <v>43</v>
      </c>
      <c r="B48" s="160"/>
      <c r="C48" s="160"/>
      <c r="D48" s="160"/>
      <c r="E48" s="160"/>
      <c r="F48" s="160"/>
      <c r="G48" s="133"/>
    </row>
    <row r="49" spans="1:7" ht="6" customHeight="1">
      <c r="A49" s="188"/>
      <c r="B49" s="160"/>
      <c r="C49" s="160"/>
      <c r="D49" s="160"/>
      <c r="E49" s="160"/>
      <c r="F49" s="160"/>
      <c r="G49" s="133"/>
    </row>
    <row r="50" spans="1:7" ht="13.5">
      <c r="A50" s="156" t="s">
        <v>104</v>
      </c>
      <c r="B50" s="189">
        <v>612.7</v>
      </c>
      <c r="C50" s="130">
        <v>469.2</v>
      </c>
      <c r="D50" s="130">
        <v>143.5</v>
      </c>
      <c r="E50" s="130">
        <v>427.9</v>
      </c>
      <c r="F50" s="130">
        <v>119.4</v>
      </c>
      <c r="G50" s="132">
        <v>65.4</v>
      </c>
    </row>
    <row r="51" spans="1:7" ht="13.5">
      <c r="A51" s="188" t="s">
        <v>105</v>
      </c>
      <c r="B51" s="160"/>
      <c r="C51" s="160"/>
      <c r="D51" s="160"/>
      <c r="E51" s="160"/>
      <c r="F51" s="160"/>
      <c r="G51" s="133"/>
    </row>
    <row r="52" spans="1:7" ht="5.25" customHeight="1">
      <c r="A52" s="188"/>
      <c r="B52" s="160"/>
      <c r="C52" s="160"/>
      <c r="D52" s="160"/>
      <c r="E52" s="160"/>
      <c r="F52" s="160"/>
      <c r="G52" s="133"/>
    </row>
    <row r="53" spans="1:7" ht="27">
      <c r="A53" s="156" t="s">
        <v>112</v>
      </c>
      <c r="B53" s="189">
        <v>89.2</v>
      </c>
      <c r="C53" s="130">
        <v>81</v>
      </c>
      <c r="D53" s="130">
        <v>8.2</v>
      </c>
      <c r="E53" s="130">
        <v>37</v>
      </c>
      <c r="F53" s="130">
        <v>31.1</v>
      </c>
      <c r="G53" s="132">
        <v>21.1</v>
      </c>
    </row>
    <row r="54" spans="1:7" ht="13.5">
      <c r="A54" s="188" t="s">
        <v>106</v>
      </c>
      <c r="B54" s="160"/>
      <c r="C54" s="160"/>
      <c r="D54" s="160"/>
      <c r="E54" s="160"/>
      <c r="F54" s="160"/>
      <c r="G54" s="133"/>
    </row>
    <row r="55" spans="1:7" ht="6" customHeight="1">
      <c r="A55" s="141"/>
      <c r="B55" s="160"/>
      <c r="C55" s="160"/>
      <c r="D55" s="160"/>
      <c r="E55" s="160"/>
      <c r="F55" s="160"/>
      <c r="G55" s="133"/>
    </row>
    <row r="56" spans="1:7" ht="13.5">
      <c r="A56" s="192" t="s">
        <v>107</v>
      </c>
      <c r="B56" s="189">
        <v>54.7</v>
      </c>
      <c r="C56" s="130">
        <v>0.7</v>
      </c>
      <c r="D56" s="130">
        <v>54</v>
      </c>
      <c r="E56" s="130">
        <v>6</v>
      </c>
      <c r="F56" s="130">
        <v>9.4</v>
      </c>
      <c r="G56" s="132">
        <v>39.3</v>
      </c>
    </row>
    <row r="57" spans="1:7" ht="13.5">
      <c r="A57" s="193" t="s">
        <v>108</v>
      </c>
      <c r="B57" s="130"/>
      <c r="C57" s="130"/>
      <c r="D57" s="130"/>
      <c r="E57" s="130"/>
      <c r="F57" s="130"/>
      <c r="G57" s="131"/>
    </row>
  </sheetData>
  <sheetProtection/>
  <mergeCells count="5">
    <mergeCell ref="C7:D7"/>
    <mergeCell ref="C6:D6"/>
    <mergeCell ref="C10:F10"/>
    <mergeCell ref="E6:G6"/>
    <mergeCell ref="E7:G7"/>
  </mergeCells>
  <printOptions/>
  <pageMargins left="0.5905511811023623" right="0.5118110236220472" top="0.7874015748031497" bottom="0.5905511811023623" header="0.5118110236220472" footer="0.5118110236220472"/>
  <pageSetup horizontalDpi="600" verticalDpi="600" orientation="portrait" paperSize="9" scale="96" r:id="rId1"/>
  <headerFooter scaleWithDoc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A23" sqref="A23:IV23"/>
    </sheetView>
  </sheetViews>
  <sheetFormatPr defaultColWidth="9.140625" defaultRowHeight="12.75"/>
  <cols>
    <col min="1" max="1" width="44.28125" style="65" customWidth="1"/>
    <col min="2" max="2" width="2.8515625" style="194" customWidth="1"/>
    <col min="3" max="3" width="10.28125" style="46" customWidth="1"/>
    <col min="4" max="4" width="10.00390625" style="46" customWidth="1"/>
    <col min="5" max="5" width="10.28125" style="46" customWidth="1"/>
    <col min="6" max="6" width="9.8515625" style="139" customWidth="1"/>
    <col min="7" max="7" width="10.57421875" style="46" customWidth="1"/>
    <col min="8" max="8" width="9.140625" style="46" customWidth="1"/>
    <col min="9" max="9" width="10.57421875" style="46" bestFit="1" customWidth="1"/>
    <col min="10" max="16384" width="9.140625" style="46" customWidth="1"/>
  </cols>
  <sheetData>
    <row r="1" ht="13.5">
      <c r="A1" s="59" t="s">
        <v>177</v>
      </c>
    </row>
    <row r="2" ht="13.5">
      <c r="A2" s="62" t="s">
        <v>178</v>
      </c>
    </row>
    <row r="3" ht="8.25" customHeight="1"/>
    <row r="4" spans="1:7" ht="13.5">
      <c r="A4" s="121" t="s">
        <v>1</v>
      </c>
      <c r="B4" s="195"/>
      <c r="C4" s="424" t="s">
        <v>62</v>
      </c>
      <c r="D4" s="428"/>
      <c r="E4" s="428"/>
      <c r="F4" s="425"/>
      <c r="G4" s="73" t="s">
        <v>38</v>
      </c>
    </row>
    <row r="5" spans="1:7" ht="16.5" customHeight="1">
      <c r="A5" s="87" t="s">
        <v>29</v>
      </c>
      <c r="B5" s="196"/>
      <c r="C5" s="426" t="s">
        <v>63</v>
      </c>
      <c r="D5" s="429"/>
      <c r="E5" s="429"/>
      <c r="F5" s="427"/>
      <c r="G5" s="52" t="s">
        <v>28</v>
      </c>
    </row>
    <row r="6" spans="1:7" ht="13.5">
      <c r="A6" s="149" t="s">
        <v>233</v>
      </c>
      <c r="B6" s="196"/>
      <c r="C6" s="432" t="s">
        <v>34</v>
      </c>
      <c r="D6" s="432" t="s">
        <v>35</v>
      </c>
      <c r="E6" s="432" t="s">
        <v>36</v>
      </c>
      <c r="F6" s="443" t="s">
        <v>37</v>
      </c>
      <c r="G6" s="55" t="s">
        <v>65</v>
      </c>
    </row>
    <row r="7" spans="1:7" ht="16.5" customHeight="1">
      <c r="A7" s="197" t="s">
        <v>230</v>
      </c>
      <c r="C7" s="434"/>
      <c r="D7" s="434"/>
      <c r="E7" s="434"/>
      <c r="F7" s="449"/>
      <c r="G7" s="198" t="s">
        <v>66</v>
      </c>
    </row>
    <row r="8" spans="1:7" ht="15.75" customHeight="1">
      <c r="A8" s="199"/>
      <c r="B8" s="200"/>
      <c r="C8" s="447" t="s">
        <v>236</v>
      </c>
      <c r="D8" s="448"/>
      <c r="E8" s="448"/>
      <c r="F8" s="448"/>
      <c r="G8" s="448"/>
    </row>
    <row r="9" spans="3:7" ht="7.5" customHeight="1">
      <c r="C9" s="58"/>
      <c r="D9" s="58"/>
      <c r="E9" s="58"/>
      <c r="F9" s="201"/>
      <c r="G9" s="57"/>
    </row>
    <row r="10" spans="1:12" ht="13.5">
      <c r="A10" s="202" t="s">
        <v>4</v>
      </c>
      <c r="B10" s="203" t="s">
        <v>30</v>
      </c>
      <c r="C10" s="127">
        <v>11138.6</v>
      </c>
      <c r="D10" s="127">
        <v>11131.8</v>
      </c>
      <c r="E10" s="127">
        <v>11212.4</v>
      </c>
      <c r="F10" s="127">
        <v>11183</v>
      </c>
      <c r="G10" s="126">
        <v>11166.4</v>
      </c>
      <c r="H10" s="204"/>
      <c r="I10" s="204"/>
      <c r="J10" s="204"/>
      <c r="K10" s="204"/>
      <c r="L10" s="126"/>
    </row>
    <row r="11" spans="1:7" ht="13.5">
      <c r="A11" s="69" t="s">
        <v>33</v>
      </c>
      <c r="B11" s="196" t="s">
        <v>31</v>
      </c>
      <c r="C11" s="160" t="s">
        <v>275</v>
      </c>
      <c r="D11" s="160">
        <f>D10/C10*100</f>
        <v>99.93895103513906</v>
      </c>
      <c r="E11" s="160">
        <f>E10/D10*100</f>
        <v>100.72405181551952</v>
      </c>
      <c r="F11" s="160">
        <f>F10/E10*100</f>
        <v>99.73779030359246</v>
      </c>
      <c r="G11" s="133">
        <f>G10/10705.3*100</f>
        <v>104.30721231539519</v>
      </c>
    </row>
    <row r="12" spans="1:7" ht="7.5" customHeight="1">
      <c r="A12" s="205"/>
      <c r="C12" s="160"/>
      <c r="D12" s="160"/>
      <c r="E12" s="160"/>
      <c r="F12" s="160"/>
      <c r="G12" s="133"/>
    </row>
    <row r="13" spans="1:7" ht="27">
      <c r="A13" s="202" t="s">
        <v>148</v>
      </c>
      <c r="B13" s="194" t="s">
        <v>30</v>
      </c>
      <c r="C13" s="130">
        <v>898.7</v>
      </c>
      <c r="D13" s="130">
        <v>891.7</v>
      </c>
      <c r="E13" s="130">
        <v>899.6</v>
      </c>
      <c r="F13" s="130">
        <v>912</v>
      </c>
      <c r="G13" s="132">
        <v>900.5</v>
      </c>
    </row>
    <row r="14" spans="1:7" ht="13.5">
      <c r="A14" s="206" t="s">
        <v>137</v>
      </c>
      <c r="B14" s="194" t="s">
        <v>31</v>
      </c>
      <c r="C14" s="160" t="s">
        <v>275</v>
      </c>
      <c r="D14" s="160">
        <f>D13/C13*100</f>
        <v>99.22109714031379</v>
      </c>
      <c r="E14" s="160">
        <f>E13/D13*100</f>
        <v>100.88594818885275</v>
      </c>
      <c r="F14" s="160">
        <f>F13/E13*100</f>
        <v>101.37839039573144</v>
      </c>
      <c r="G14" s="133">
        <f>G13/843.9*100</f>
        <v>106.70695580045029</v>
      </c>
    </row>
    <row r="15" spans="1:7" ht="7.5" customHeight="1">
      <c r="A15" s="205"/>
      <c r="C15" s="160"/>
      <c r="D15" s="160"/>
      <c r="E15" s="160"/>
      <c r="F15" s="160"/>
      <c r="G15" s="133"/>
    </row>
    <row r="16" spans="1:7" ht="13.5">
      <c r="A16" s="202" t="s">
        <v>49</v>
      </c>
      <c r="B16" s="194" t="s">
        <v>30</v>
      </c>
      <c r="C16" s="130">
        <v>2386.7</v>
      </c>
      <c r="D16" s="130">
        <v>2356.3</v>
      </c>
      <c r="E16" s="130">
        <v>2364.3</v>
      </c>
      <c r="F16" s="130">
        <v>2380.6</v>
      </c>
      <c r="G16" s="132">
        <v>2372</v>
      </c>
    </row>
    <row r="17" spans="1:7" ht="13.5">
      <c r="A17" s="206" t="s">
        <v>50</v>
      </c>
      <c r="B17" s="194" t="s">
        <v>31</v>
      </c>
      <c r="C17" s="160" t="s">
        <v>275</v>
      </c>
      <c r="D17" s="160">
        <f>D16/C16*100</f>
        <v>98.72627477269872</v>
      </c>
      <c r="E17" s="160">
        <f>E16/D16*100</f>
        <v>100.3395153418495</v>
      </c>
      <c r="F17" s="160">
        <f>F16/E16*100</f>
        <v>100.68942181618237</v>
      </c>
      <c r="G17" s="133">
        <f>G16/2344.5*100</f>
        <v>101.17295798677756</v>
      </c>
    </row>
    <row r="18" spans="1:7" ht="7.5" customHeight="1">
      <c r="A18" s="206"/>
      <c r="C18" s="160"/>
      <c r="D18" s="160"/>
      <c r="E18" s="160"/>
      <c r="F18" s="160"/>
      <c r="G18" s="133"/>
    </row>
    <row r="19" spans="1:7" ht="13.5">
      <c r="A19" s="207" t="s">
        <v>237</v>
      </c>
      <c r="B19" s="196"/>
      <c r="C19" s="160"/>
      <c r="D19" s="160"/>
      <c r="E19" s="160"/>
      <c r="F19" s="160"/>
      <c r="G19" s="133"/>
    </row>
    <row r="20" spans="1:7" ht="7.5" customHeight="1">
      <c r="A20" s="207"/>
      <c r="B20" s="196"/>
      <c r="C20" s="160"/>
      <c r="D20" s="160"/>
      <c r="E20" s="160"/>
      <c r="F20" s="160"/>
      <c r="G20" s="133"/>
    </row>
    <row r="21" spans="1:7" ht="13.5">
      <c r="A21" s="208" t="s">
        <v>122</v>
      </c>
      <c r="B21" s="194" t="s">
        <v>30</v>
      </c>
      <c r="C21" s="130">
        <v>902</v>
      </c>
      <c r="D21" s="130">
        <v>882.3</v>
      </c>
      <c r="E21" s="130">
        <v>886.5</v>
      </c>
      <c r="F21" s="130">
        <v>889.3</v>
      </c>
      <c r="G21" s="132">
        <v>890</v>
      </c>
    </row>
    <row r="22" spans="1:7" ht="13.5">
      <c r="A22" s="209" t="s">
        <v>129</v>
      </c>
      <c r="B22" s="210" t="s">
        <v>31</v>
      </c>
      <c r="C22" s="160" t="s">
        <v>275</v>
      </c>
      <c r="D22" s="160">
        <f>D21/C21*100</f>
        <v>97.8159645232816</v>
      </c>
      <c r="E22" s="160">
        <f>E21/D21*100</f>
        <v>100.47602856171372</v>
      </c>
      <c r="F22" s="160">
        <f>F21/E21*100</f>
        <v>100.31584884376763</v>
      </c>
      <c r="G22" s="133">
        <f>G21/872.7*100</f>
        <v>101.98235361521715</v>
      </c>
    </row>
    <row r="23" spans="1:7" ht="13.5" customHeight="1">
      <c r="A23" s="208" t="s">
        <v>123</v>
      </c>
      <c r="B23" s="194" t="s">
        <v>30</v>
      </c>
      <c r="C23" s="130">
        <v>640.4</v>
      </c>
      <c r="D23" s="130">
        <v>629.4</v>
      </c>
      <c r="E23" s="130">
        <v>631.9</v>
      </c>
      <c r="F23" s="130">
        <v>640.3</v>
      </c>
      <c r="G23" s="132">
        <v>635.5</v>
      </c>
    </row>
    <row r="24" spans="1:7" ht="13.5">
      <c r="A24" s="212" t="s">
        <v>130</v>
      </c>
      <c r="B24" s="213" t="s">
        <v>31</v>
      </c>
      <c r="C24" s="160" t="s">
        <v>275</v>
      </c>
      <c r="D24" s="160">
        <f>D23/C23*100</f>
        <v>98.28232354778264</v>
      </c>
      <c r="E24" s="160">
        <f>E23/D23*100</f>
        <v>100.3972036860502</v>
      </c>
      <c r="F24" s="160">
        <f>F23/E23*100</f>
        <v>101.32932426016774</v>
      </c>
      <c r="G24" s="133">
        <f>G23/614.8*100</f>
        <v>103.36694860117113</v>
      </c>
    </row>
    <row r="25" spans="1:7" ht="7.5" customHeight="1">
      <c r="A25" s="205"/>
      <c r="C25" s="160"/>
      <c r="D25" s="160"/>
      <c r="E25" s="160"/>
      <c r="F25" s="160"/>
      <c r="G25" s="133"/>
    </row>
    <row r="26" spans="1:7" ht="13.5">
      <c r="A26" s="202" t="s">
        <v>51</v>
      </c>
      <c r="B26" s="194" t="s">
        <v>30</v>
      </c>
      <c r="C26" s="130">
        <v>994.2</v>
      </c>
      <c r="D26" s="130">
        <v>998.5</v>
      </c>
      <c r="E26" s="130">
        <v>998.3</v>
      </c>
      <c r="F26" s="130">
        <v>1011.4</v>
      </c>
      <c r="G26" s="132">
        <v>1000.6</v>
      </c>
    </row>
    <row r="27" spans="1:7" ht="13.5">
      <c r="A27" s="206" t="s">
        <v>52</v>
      </c>
      <c r="B27" s="194" t="s">
        <v>31</v>
      </c>
      <c r="C27" s="160" t="s">
        <v>275</v>
      </c>
      <c r="D27" s="160">
        <f>D26/C26*100</f>
        <v>100.43250854958761</v>
      </c>
      <c r="E27" s="160">
        <f>E26/D26*100</f>
        <v>99.97996995493239</v>
      </c>
      <c r="F27" s="160">
        <f>F26/E26*100</f>
        <v>101.312230792347</v>
      </c>
      <c r="G27" s="133">
        <f>G26/1002.4*100</f>
        <v>99.82043096568238</v>
      </c>
    </row>
    <row r="28" spans="1:7" ht="7.5" customHeight="1">
      <c r="A28" s="206"/>
      <c r="C28" s="160"/>
      <c r="D28" s="160"/>
      <c r="E28" s="160"/>
      <c r="F28" s="160"/>
      <c r="G28" s="133"/>
    </row>
    <row r="29" spans="1:7" ht="13.5">
      <c r="A29" s="202" t="s">
        <v>53</v>
      </c>
      <c r="B29" s="194" t="s">
        <v>30</v>
      </c>
      <c r="C29" s="130">
        <v>1481.8</v>
      </c>
      <c r="D29" s="130">
        <v>1484.7</v>
      </c>
      <c r="E29" s="130">
        <v>1484.3</v>
      </c>
      <c r="F29" s="130">
        <v>1472.8</v>
      </c>
      <c r="G29" s="132">
        <v>1480.9</v>
      </c>
    </row>
    <row r="30" spans="1:7" ht="13.5">
      <c r="A30" s="206" t="s">
        <v>138</v>
      </c>
      <c r="B30" s="194" t="s">
        <v>31</v>
      </c>
      <c r="C30" s="160" t="s">
        <v>275</v>
      </c>
      <c r="D30" s="160">
        <f>D29/C29*100</f>
        <v>100.1957079227966</v>
      </c>
      <c r="E30" s="160">
        <f>E29/D29*100</f>
        <v>99.97305853034283</v>
      </c>
      <c r="F30" s="160">
        <f>F29/E29*100</f>
        <v>99.22522401131847</v>
      </c>
      <c r="G30" s="133">
        <f>G29/1396.6*100</f>
        <v>106.03608764141488</v>
      </c>
    </row>
    <row r="31" spans="1:7" ht="7.5" customHeight="1">
      <c r="A31" s="206"/>
      <c r="C31" s="160"/>
      <c r="D31" s="160"/>
      <c r="E31" s="160"/>
      <c r="F31" s="160"/>
      <c r="G31" s="133"/>
    </row>
    <row r="32" spans="1:7" ht="13.5">
      <c r="A32" s="207" t="s">
        <v>237</v>
      </c>
      <c r="B32" s="196"/>
      <c r="C32" s="160"/>
      <c r="D32" s="160"/>
      <c r="E32" s="160"/>
      <c r="F32" s="160"/>
      <c r="G32" s="133"/>
    </row>
    <row r="33" spans="1:7" ht="7.5" customHeight="1">
      <c r="A33" s="207"/>
      <c r="B33" s="196"/>
      <c r="C33" s="160"/>
      <c r="D33" s="160"/>
      <c r="E33" s="160"/>
      <c r="F33" s="160"/>
      <c r="G33" s="133"/>
    </row>
    <row r="34" spans="1:7" ht="13.5">
      <c r="A34" s="208" t="s">
        <v>124</v>
      </c>
      <c r="B34" s="194" t="s">
        <v>30</v>
      </c>
      <c r="C34" s="130">
        <v>564.8</v>
      </c>
      <c r="D34" s="130">
        <v>567.3</v>
      </c>
      <c r="E34" s="130">
        <v>573.4</v>
      </c>
      <c r="F34" s="130">
        <v>552.8</v>
      </c>
      <c r="G34" s="132">
        <v>564.6</v>
      </c>
    </row>
    <row r="35" spans="1:7" ht="13.5">
      <c r="A35" s="212" t="s">
        <v>131</v>
      </c>
      <c r="B35" s="213" t="s">
        <v>31</v>
      </c>
      <c r="C35" s="160" t="s">
        <v>275</v>
      </c>
      <c r="D35" s="160">
        <f>D34/C34*100</f>
        <v>100.44263456090651</v>
      </c>
      <c r="E35" s="160">
        <f>E34/D34*100</f>
        <v>101.0752688172043</v>
      </c>
      <c r="F35" s="160">
        <f>F34/E34*100</f>
        <v>96.4073944890129</v>
      </c>
      <c r="G35" s="133">
        <f>G34/507.8*100</f>
        <v>111.18550610476565</v>
      </c>
    </row>
    <row r="36" spans="1:7" ht="7.5" customHeight="1">
      <c r="A36" s="206"/>
      <c r="C36" s="160"/>
      <c r="D36" s="160"/>
      <c r="E36" s="160"/>
      <c r="F36" s="160"/>
      <c r="G36" s="133"/>
    </row>
    <row r="37" spans="1:7" ht="13.5">
      <c r="A37" s="202" t="s">
        <v>127</v>
      </c>
      <c r="B37" s="194" t="s">
        <v>30</v>
      </c>
      <c r="C37" s="130">
        <v>1480.5</v>
      </c>
      <c r="D37" s="130">
        <v>1469.7</v>
      </c>
      <c r="E37" s="130">
        <v>1500.2</v>
      </c>
      <c r="F37" s="130">
        <v>1472.2</v>
      </c>
      <c r="G37" s="132">
        <v>1480.6</v>
      </c>
    </row>
    <row r="38" spans="1:7" ht="16.5" customHeight="1">
      <c r="A38" s="214" t="s">
        <v>135</v>
      </c>
      <c r="B38" s="210" t="s">
        <v>31</v>
      </c>
      <c r="C38" s="160" t="s">
        <v>275</v>
      </c>
      <c r="D38" s="160">
        <f>D37/C37*100</f>
        <v>99.27051671732524</v>
      </c>
      <c r="E38" s="160">
        <f>E37/D37*100</f>
        <v>102.07525345308565</v>
      </c>
      <c r="F38" s="160">
        <f>F37/E37*100</f>
        <v>98.13358218904146</v>
      </c>
      <c r="G38" s="133">
        <f>G37/1397.1*100</f>
        <v>105.9766659508983</v>
      </c>
    </row>
    <row r="39" spans="1:7" ht="7.5" customHeight="1">
      <c r="A39" s="206"/>
      <c r="C39" s="160"/>
      <c r="D39" s="160"/>
      <c r="E39" s="160"/>
      <c r="F39" s="160"/>
      <c r="G39" s="133"/>
    </row>
    <row r="40" spans="1:7" ht="13.5">
      <c r="A40" s="207" t="s">
        <v>237</v>
      </c>
      <c r="B40" s="196"/>
      <c r="C40" s="160"/>
      <c r="D40" s="160"/>
      <c r="E40" s="160"/>
      <c r="F40" s="160"/>
      <c r="G40" s="133"/>
    </row>
    <row r="41" spans="1:7" ht="7.5" customHeight="1">
      <c r="A41" s="215"/>
      <c r="C41" s="160"/>
      <c r="D41" s="160"/>
      <c r="E41" s="160"/>
      <c r="F41" s="160"/>
      <c r="G41" s="133"/>
    </row>
    <row r="42" spans="1:7" ht="13.5">
      <c r="A42" s="208" t="s">
        <v>125</v>
      </c>
      <c r="B42" s="194" t="s">
        <v>30</v>
      </c>
      <c r="C42" s="130">
        <v>1100.6</v>
      </c>
      <c r="D42" s="130">
        <v>1094.3</v>
      </c>
      <c r="E42" s="130">
        <v>1120.1</v>
      </c>
      <c r="F42" s="130">
        <v>1099.5</v>
      </c>
      <c r="G42" s="132">
        <v>1103.7</v>
      </c>
    </row>
    <row r="43" spans="1:7" ht="13.5">
      <c r="A43" s="212" t="s">
        <v>132</v>
      </c>
      <c r="B43" s="213" t="s">
        <v>31</v>
      </c>
      <c r="C43" s="160" t="s">
        <v>275</v>
      </c>
      <c r="D43" s="160">
        <f>D42/C42*100</f>
        <v>99.42758495366164</v>
      </c>
      <c r="E43" s="160">
        <f>E42/D42*100</f>
        <v>102.35767157086721</v>
      </c>
      <c r="F43" s="160">
        <f>F42/E42*100</f>
        <v>98.16087849299171</v>
      </c>
      <c r="G43" s="133">
        <f>G42/1002.2*100</f>
        <v>110.12771901816005</v>
      </c>
    </row>
    <row r="44" spans="1:7" ht="7.5" customHeight="1">
      <c r="A44" s="216"/>
      <c r="B44" s="210"/>
      <c r="C44" s="160"/>
      <c r="D44" s="160"/>
      <c r="E44" s="160"/>
      <c r="F44" s="160"/>
      <c r="G44" s="133"/>
    </row>
    <row r="45" spans="1:7" ht="13.5">
      <c r="A45" s="217" t="s">
        <v>54</v>
      </c>
      <c r="B45" s="210" t="s">
        <v>30</v>
      </c>
      <c r="C45" s="130">
        <v>26.3</v>
      </c>
      <c r="D45" s="130">
        <v>27.3</v>
      </c>
      <c r="E45" s="130">
        <v>26.9</v>
      </c>
      <c r="F45" s="130">
        <v>24.6</v>
      </c>
      <c r="G45" s="132">
        <v>26.3</v>
      </c>
    </row>
    <row r="46" spans="1:7" ht="13.5">
      <c r="A46" s="214" t="s">
        <v>136</v>
      </c>
      <c r="B46" s="210" t="s">
        <v>31</v>
      </c>
      <c r="C46" s="160" t="s">
        <v>275</v>
      </c>
      <c r="D46" s="160">
        <v>103.6</v>
      </c>
      <c r="E46" s="160">
        <f>E45/D45*100</f>
        <v>98.53479853479853</v>
      </c>
      <c r="F46" s="160">
        <v>91.6</v>
      </c>
      <c r="G46" s="133">
        <v>97.9</v>
      </c>
    </row>
    <row r="47" spans="1:7" ht="7.5" customHeight="1">
      <c r="A47" s="205"/>
      <c r="C47" s="160"/>
      <c r="D47" s="160"/>
      <c r="E47" s="160"/>
      <c r="F47" s="160"/>
      <c r="G47" s="133"/>
    </row>
    <row r="48" spans="1:7" ht="13.5">
      <c r="A48" s="202" t="s">
        <v>55</v>
      </c>
      <c r="B48" s="194" t="s">
        <v>30</v>
      </c>
      <c r="C48" s="130">
        <v>1726.3</v>
      </c>
      <c r="D48" s="130">
        <v>1762.6</v>
      </c>
      <c r="E48" s="130">
        <v>1777.7</v>
      </c>
      <c r="F48" s="130">
        <v>1733.3</v>
      </c>
      <c r="G48" s="132">
        <v>1750</v>
      </c>
    </row>
    <row r="49" spans="1:7" ht="13.5">
      <c r="A49" s="206" t="s">
        <v>56</v>
      </c>
      <c r="B49" s="194" t="s">
        <v>31</v>
      </c>
      <c r="C49" s="160" t="s">
        <v>275</v>
      </c>
      <c r="D49" s="160">
        <f>D48/C48*100</f>
        <v>102.10276313502867</v>
      </c>
      <c r="E49" s="160">
        <f>E48/D48*100</f>
        <v>100.8566889821854</v>
      </c>
      <c r="F49" s="160">
        <f>F48/E48*100</f>
        <v>97.50239072959441</v>
      </c>
      <c r="G49" s="133">
        <f>G48/1660.3*100</f>
        <v>105.40263807745589</v>
      </c>
    </row>
    <row r="50" spans="1:7" ht="7.5" customHeight="1">
      <c r="A50" s="206"/>
      <c r="C50" s="160"/>
      <c r="D50" s="160"/>
      <c r="E50" s="160"/>
      <c r="F50" s="160"/>
      <c r="G50" s="133"/>
    </row>
    <row r="51" spans="1:7" ht="13.5">
      <c r="A51" s="207" t="s">
        <v>237</v>
      </c>
      <c r="B51" s="196"/>
      <c r="C51" s="160"/>
      <c r="D51" s="160"/>
      <c r="E51" s="160"/>
      <c r="F51" s="160"/>
      <c r="G51" s="133"/>
    </row>
    <row r="52" spans="1:7" ht="7.5" customHeight="1">
      <c r="A52" s="215"/>
      <c r="C52" s="160"/>
      <c r="D52" s="160"/>
      <c r="E52" s="160"/>
      <c r="F52" s="160"/>
      <c r="G52" s="133"/>
    </row>
    <row r="53" spans="1:7" ht="27">
      <c r="A53" s="208" t="s">
        <v>149</v>
      </c>
      <c r="B53" s="194" t="s">
        <v>30</v>
      </c>
      <c r="C53" s="130">
        <v>586.4</v>
      </c>
      <c r="D53" s="130">
        <v>585.9</v>
      </c>
      <c r="E53" s="130">
        <v>590.9</v>
      </c>
      <c r="F53" s="130">
        <v>597.5</v>
      </c>
      <c r="G53" s="132">
        <v>590.2</v>
      </c>
    </row>
    <row r="54" spans="1:7" ht="13.5">
      <c r="A54" s="212" t="s">
        <v>133</v>
      </c>
      <c r="B54" s="213" t="s">
        <v>31</v>
      </c>
      <c r="C54" s="160" t="s">
        <v>275</v>
      </c>
      <c r="D54" s="160">
        <f>D53/C53*100</f>
        <v>99.91473396998636</v>
      </c>
      <c r="E54" s="160">
        <v>100.8</v>
      </c>
      <c r="F54" s="160">
        <f>F53/E53*100</f>
        <v>101.11694026061939</v>
      </c>
      <c r="G54" s="133">
        <f>G53/554.2*100</f>
        <v>106.49584987369181</v>
      </c>
    </row>
    <row r="55" spans="1:9" s="139" customFormat="1" ht="7.5" customHeight="1">
      <c r="A55" s="209"/>
      <c r="B55" s="210"/>
      <c r="C55" s="160"/>
      <c r="D55" s="160"/>
      <c r="E55" s="160"/>
      <c r="F55" s="160"/>
      <c r="G55" s="133"/>
      <c r="I55" s="46"/>
    </row>
    <row r="56" spans="1:7" ht="13.5">
      <c r="A56" s="202" t="s">
        <v>57</v>
      </c>
      <c r="B56" s="194" t="s">
        <v>30</v>
      </c>
      <c r="C56" s="130">
        <v>1302.5</v>
      </c>
      <c r="D56" s="130">
        <v>1301.3</v>
      </c>
      <c r="E56" s="130">
        <v>1311.3</v>
      </c>
      <c r="F56" s="130">
        <v>1330.2</v>
      </c>
      <c r="G56" s="132">
        <v>1311.3</v>
      </c>
    </row>
    <row r="57" spans="1:7" ht="13.5">
      <c r="A57" s="206" t="s">
        <v>58</v>
      </c>
      <c r="B57" s="194" t="s">
        <v>31</v>
      </c>
      <c r="C57" s="160" t="s">
        <v>275</v>
      </c>
      <c r="D57" s="160">
        <f>D56/C56*100</f>
        <v>99.90786948176583</v>
      </c>
      <c r="E57" s="160">
        <f>E56/D56*100</f>
        <v>100.76846230692385</v>
      </c>
      <c r="F57" s="160">
        <f>F56/E56*100</f>
        <v>101.44131777625259</v>
      </c>
      <c r="G57" s="133">
        <f>G56/1188.8*100</f>
        <v>110.30450874831763</v>
      </c>
    </row>
    <row r="58" spans="1:7" ht="4.5" customHeight="1">
      <c r="A58" s="206"/>
      <c r="C58" s="160"/>
      <c r="D58" s="160"/>
      <c r="E58" s="160"/>
      <c r="F58" s="160"/>
      <c r="G58" s="133"/>
    </row>
    <row r="59" spans="1:7" ht="13.5">
      <c r="A59" s="207" t="s">
        <v>237</v>
      </c>
      <c r="B59" s="196"/>
      <c r="C59" s="160"/>
      <c r="D59" s="160"/>
      <c r="E59" s="160"/>
      <c r="F59" s="160"/>
      <c r="G59" s="133"/>
    </row>
    <row r="60" spans="1:7" ht="2.25" customHeight="1">
      <c r="A60" s="215"/>
      <c r="C60" s="160"/>
      <c r="D60" s="160"/>
      <c r="E60" s="160"/>
      <c r="F60" s="160"/>
      <c r="G60" s="133"/>
    </row>
    <row r="61" spans="1:7" ht="13.5">
      <c r="A61" s="208" t="s">
        <v>77</v>
      </c>
      <c r="B61" s="194" t="s">
        <v>30</v>
      </c>
      <c r="C61" s="130">
        <v>597.7</v>
      </c>
      <c r="D61" s="130">
        <v>593.9</v>
      </c>
      <c r="E61" s="130">
        <v>596.4</v>
      </c>
      <c r="F61" s="130">
        <v>587.9</v>
      </c>
      <c r="G61" s="132">
        <v>594</v>
      </c>
    </row>
    <row r="62" spans="1:7" ht="13.5">
      <c r="A62" s="211" t="s">
        <v>139</v>
      </c>
      <c r="B62" s="194" t="s">
        <v>31</v>
      </c>
      <c r="C62" s="160" t="s">
        <v>275</v>
      </c>
      <c r="D62" s="160">
        <f>D61/C61*100</f>
        <v>99.36422954659527</v>
      </c>
      <c r="E62" s="160">
        <f>E61/D61*100</f>
        <v>100.42094628725376</v>
      </c>
      <c r="F62" s="160">
        <f>F61/E61*100</f>
        <v>98.57478202548626</v>
      </c>
      <c r="G62" s="133">
        <f>G61/552.5*100</f>
        <v>107.51131221719457</v>
      </c>
    </row>
    <row r="63" spans="1:7" ht="4.5" customHeight="1">
      <c r="A63" s="205"/>
      <c r="C63" s="160"/>
      <c r="D63" s="160"/>
      <c r="E63" s="160"/>
      <c r="F63" s="160"/>
      <c r="G63" s="133"/>
    </row>
    <row r="64" spans="1:7" ht="13.5">
      <c r="A64" s="202" t="s">
        <v>59</v>
      </c>
      <c r="B64" s="194" t="s">
        <v>30</v>
      </c>
      <c r="C64" s="130">
        <v>841.6</v>
      </c>
      <c r="D64" s="130">
        <v>839.7</v>
      </c>
      <c r="E64" s="130">
        <v>849.8</v>
      </c>
      <c r="F64" s="130">
        <v>845.9</v>
      </c>
      <c r="G64" s="132">
        <v>844.2</v>
      </c>
    </row>
    <row r="65" spans="1:7" ht="13.5">
      <c r="A65" s="206" t="s">
        <v>60</v>
      </c>
      <c r="B65" s="194" t="s">
        <v>31</v>
      </c>
      <c r="C65" s="160" t="s">
        <v>275</v>
      </c>
      <c r="D65" s="160">
        <f>D64/C64*100</f>
        <v>99.77423954372624</v>
      </c>
      <c r="E65" s="160">
        <f>E64/D64*100</f>
        <v>101.20281052756937</v>
      </c>
      <c r="F65" s="160">
        <f>F64/E64*100</f>
        <v>99.54106848670276</v>
      </c>
      <c r="G65" s="133">
        <f>G64/844.9*100</f>
        <v>99.917149958575</v>
      </c>
    </row>
    <row r="66" spans="3:7" ht="13.5">
      <c r="C66" s="131"/>
      <c r="D66" s="131"/>
      <c r="E66" s="131"/>
      <c r="F66" s="131"/>
      <c r="G66" s="131"/>
    </row>
    <row r="67" spans="3:7" ht="13.5">
      <c r="C67" s="102"/>
      <c r="D67" s="102"/>
      <c r="E67" s="102"/>
      <c r="F67" s="132"/>
      <c r="G67" s="102"/>
    </row>
    <row r="71" ht="13.5">
      <c r="E71" s="218"/>
    </row>
  </sheetData>
  <sheetProtection/>
  <mergeCells count="7">
    <mergeCell ref="C4:F4"/>
    <mergeCell ref="C5:F5"/>
    <mergeCell ref="C8:G8"/>
    <mergeCell ref="C6:C7"/>
    <mergeCell ref="D6:D7"/>
    <mergeCell ref="E6:E7"/>
    <mergeCell ref="F6:F7"/>
  </mergeCells>
  <printOptions/>
  <pageMargins left="0.5905511811023623" right="0.5905511811023623" top="0.7874015748031497" bottom="0.5905511811023623" header="0.5118110236220472" footer="0.5118110236220472"/>
  <pageSetup fitToHeight="0" horizontalDpi="600" verticalDpi="600" orientation="portrait" paperSize="9" scale="92" r:id="rId1"/>
  <headerFooter scaleWithDoc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A1" sqref="A1"/>
    </sheetView>
  </sheetViews>
  <sheetFormatPr defaultColWidth="9.140625" defaultRowHeight="12.75"/>
  <cols>
    <col min="1" max="1" width="40.28125" style="139" customWidth="1"/>
    <col min="2" max="2" width="10.28125" style="139" customWidth="1"/>
    <col min="3" max="3" width="9.421875" style="139" customWidth="1"/>
    <col min="4" max="4" width="9.140625" style="139" customWidth="1"/>
    <col min="5" max="5" width="10.7109375" style="139" customWidth="1"/>
    <col min="6" max="6" width="10.57421875" style="139" customWidth="1"/>
    <col min="7" max="8" width="9.140625" style="139" customWidth="1"/>
    <col min="9" max="9" width="10.57421875" style="139" bestFit="1" customWidth="1"/>
    <col min="10" max="10" width="11.421875" style="139" bestFit="1" customWidth="1"/>
    <col min="11" max="12" width="10.57421875" style="139" bestFit="1" customWidth="1"/>
    <col min="13" max="13" width="10.421875" style="139" customWidth="1"/>
    <col min="14" max="14" width="11.421875" style="139" customWidth="1"/>
    <col min="15" max="16384" width="9.140625" style="139" customWidth="1"/>
  </cols>
  <sheetData>
    <row r="1" ht="13.5">
      <c r="A1" s="143" t="s">
        <v>155</v>
      </c>
    </row>
    <row r="2" spans="1:11" ht="13.5">
      <c r="A2" s="143" t="s">
        <v>179</v>
      </c>
      <c r="K2" s="143"/>
    </row>
    <row r="3" ht="15.75" customHeight="1">
      <c r="A3" s="144" t="s">
        <v>156</v>
      </c>
    </row>
    <row r="4" ht="15.75" customHeight="1">
      <c r="A4" s="144" t="s">
        <v>180</v>
      </c>
    </row>
    <row r="5" spans="1:7" ht="16.5" customHeight="1">
      <c r="A5" s="146"/>
      <c r="B5" s="201"/>
      <c r="C5" s="437" t="s">
        <v>0</v>
      </c>
      <c r="D5" s="439"/>
      <c r="E5" s="424" t="s">
        <v>183</v>
      </c>
      <c r="F5" s="428"/>
      <c r="G5" s="428"/>
    </row>
    <row r="6" spans="1:7" ht="13.5">
      <c r="A6" s="219" t="s">
        <v>1</v>
      </c>
      <c r="B6" s="178" t="s">
        <v>5</v>
      </c>
      <c r="C6" s="440" t="s">
        <v>44</v>
      </c>
      <c r="D6" s="442"/>
      <c r="E6" s="426" t="s">
        <v>184</v>
      </c>
      <c r="F6" s="429"/>
      <c r="G6" s="429"/>
    </row>
    <row r="7" spans="1:7" ht="27">
      <c r="A7" s="181" t="s">
        <v>29</v>
      </c>
      <c r="B7" s="180" t="s">
        <v>47</v>
      </c>
      <c r="C7" s="178" t="s">
        <v>2</v>
      </c>
      <c r="D7" s="178" t="s">
        <v>3</v>
      </c>
      <c r="E7" s="80" t="s">
        <v>187</v>
      </c>
      <c r="F7" s="81" t="s">
        <v>190</v>
      </c>
      <c r="G7" s="82" t="s">
        <v>188</v>
      </c>
    </row>
    <row r="8" spans="1:7" ht="27">
      <c r="A8" s="142"/>
      <c r="B8" s="180"/>
      <c r="C8" s="334" t="s">
        <v>46</v>
      </c>
      <c r="D8" s="334" t="s">
        <v>45</v>
      </c>
      <c r="E8" s="84" t="s">
        <v>186</v>
      </c>
      <c r="F8" s="85" t="s">
        <v>189</v>
      </c>
      <c r="G8" s="86" t="s">
        <v>185</v>
      </c>
    </row>
    <row r="9" spans="1:14" ht="15.75" customHeight="1">
      <c r="A9" s="220"/>
      <c r="B9" s="221"/>
      <c r="C9" s="445" t="s">
        <v>224</v>
      </c>
      <c r="D9" s="446"/>
      <c r="E9" s="446"/>
      <c r="F9" s="446"/>
      <c r="G9" s="153"/>
      <c r="I9" s="132"/>
      <c r="J9" s="132"/>
      <c r="K9" s="132"/>
      <c r="L9" s="132"/>
      <c r="M9" s="132"/>
      <c r="N9" s="132"/>
    </row>
    <row r="10" spans="1:7" ht="6" customHeight="1">
      <c r="A10" s="146"/>
      <c r="B10" s="175"/>
      <c r="C10" s="175"/>
      <c r="D10" s="175"/>
      <c r="E10" s="175"/>
      <c r="F10" s="175"/>
      <c r="G10" s="142"/>
    </row>
    <row r="11" spans="1:7" ht="3" customHeight="1">
      <c r="A11" s="141"/>
      <c r="B11" s="130"/>
      <c r="C11" s="130"/>
      <c r="D11" s="130"/>
      <c r="E11" s="130"/>
      <c r="F11" s="130"/>
      <c r="G11" s="142"/>
    </row>
    <row r="12" spans="1:10" ht="13.5">
      <c r="A12" s="222" t="s">
        <v>4</v>
      </c>
      <c r="B12" s="127">
        <v>11183</v>
      </c>
      <c r="C12" s="127">
        <v>3153.2</v>
      </c>
      <c r="D12" s="127">
        <v>8029.8</v>
      </c>
      <c r="E12" s="127">
        <v>6258.4</v>
      </c>
      <c r="F12" s="127">
        <v>2946.3</v>
      </c>
      <c r="G12" s="126">
        <v>1978.3</v>
      </c>
      <c r="I12" s="132"/>
      <c r="J12" s="132"/>
    </row>
    <row r="13" spans="1:10" ht="13.5">
      <c r="A13" s="188" t="s">
        <v>33</v>
      </c>
      <c r="B13" s="130"/>
      <c r="C13" s="130"/>
      <c r="D13" s="130"/>
      <c r="E13" s="130"/>
      <c r="F13" s="130"/>
      <c r="G13" s="131"/>
      <c r="I13" s="132"/>
      <c r="J13" s="132"/>
    </row>
    <row r="14" spans="1:10" ht="5.25" customHeight="1">
      <c r="A14" s="138"/>
      <c r="B14" s="130"/>
      <c r="C14" s="130"/>
      <c r="D14" s="130"/>
      <c r="E14" s="130"/>
      <c r="F14" s="130"/>
      <c r="G14" s="131"/>
      <c r="I14" s="132"/>
      <c r="J14" s="132"/>
    </row>
    <row r="15" spans="1:10" ht="27">
      <c r="A15" s="222" t="s">
        <v>48</v>
      </c>
      <c r="B15" s="130">
        <v>912</v>
      </c>
      <c r="C15" s="130">
        <v>179.3</v>
      </c>
      <c r="D15" s="130">
        <v>732.7</v>
      </c>
      <c r="E15" s="130">
        <v>446.6</v>
      </c>
      <c r="F15" s="130">
        <v>220.6</v>
      </c>
      <c r="G15" s="132">
        <v>244.8</v>
      </c>
      <c r="I15" s="132"/>
      <c r="J15" s="132"/>
    </row>
    <row r="16" spans="1:10" ht="14.25" customHeight="1">
      <c r="A16" s="214" t="s">
        <v>137</v>
      </c>
      <c r="B16" s="130"/>
      <c r="C16" s="130"/>
      <c r="D16" s="130"/>
      <c r="E16" s="130"/>
      <c r="F16" s="130"/>
      <c r="G16" s="131"/>
      <c r="I16" s="132"/>
      <c r="J16" s="132"/>
    </row>
    <row r="17" spans="1:10" ht="6.75" customHeight="1">
      <c r="A17" s="138"/>
      <c r="B17" s="130"/>
      <c r="C17" s="130"/>
      <c r="D17" s="130"/>
      <c r="E17" s="130"/>
      <c r="F17" s="130"/>
      <c r="G17" s="131"/>
      <c r="I17" s="132"/>
      <c r="J17" s="132"/>
    </row>
    <row r="18" spans="1:10" ht="13.5">
      <c r="A18" s="222" t="s">
        <v>49</v>
      </c>
      <c r="B18" s="130">
        <v>2380.6</v>
      </c>
      <c r="C18" s="130">
        <v>1417.2</v>
      </c>
      <c r="D18" s="130">
        <v>963.4</v>
      </c>
      <c r="E18" s="130">
        <v>1451.7</v>
      </c>
      <c r="F18" s="130">
        <v>685</v>
      </c>
      <c r="G18" s="132">
        <v>243.9</v>
      </c>
      <c r="I18" s="132"/>
      <c r="J18" s="132"/>
    </row>
    <row r="19" spans="1:10" ht="13.5">
      <c r="A19" s="169" t="s">
        <v>50</v>
      </c>
      <c r="B19" s="130"/>
      <c r="C19" s="130"/>
      <c r="D19" s="130"/>
      <c r="E19" s="130"/>
      <c r="F19" s="130"/>
      <c r="G19" s="131"/>
      <c r="I19" s="132"/>
      <c r="J19" s="132"/>
    </row>
    <row r="20" spans="1:10" ht="6" customHeight="1">
      <c r="A20" s="169"/>
      <c r="B20" s="130"/>
      <c r="C20" s="130"/>
      <c r="D20" s="130"/>
      <c r="E20" s="130"/>
      <c r="F20" s="130"/>
      <c r="G20" s="131"/>
      <c r="I20" s="132"/>
      <c r="J20" s="132"/>
    </row>
    <row r="21" spans="1:10" ht="13.5">
      <c r="A21" s="223" t="s">
        <v>237</v>
      </c>
      <c r="B21" s="130"/>
      <c r="C21" s="130"/>
      <c r="D21" s="130"/>
      <c r="E21" s="130"/>
      <c r="F21" s="130"/>
      <c r="G21" s="131"/>
      <c r="I21" s="132"/>
      <c r="J21" s="132"/>
    </row>
    <row r="22" spans="1:10" ht="5.25" customHeight="1">
      <c r="A22" s="223"/>
      <c r="B22" s="130"/>
      <c r="C22" s="130"/>
      <c r="D22" s="130"/>
      <c r="E22" s="130"/>
      <c r="F22" s="130"/>
      <c r="G22" s="131"/>
      <c r="I22" s="132"/>
      <c r="J22" s="132"/>
    </row>
    <row r="23" spans="1:10" ht="13.5">
      <c r="A23" s="224" t="s">
        <v>122</v>
      </c>
      <c r="B23" s="96">
        <v>889.313</v>
      </c>
      <c r="C23" s="96">
        <v>806.93</v>
      </c>
      <c r="D23" s="96">
        <v>82.383</v>
      </c>
      <c r="E23" s="96">
        <v>356.423</v>
      </c>
      <c r="F23" s="96">
        <v>466.769</v>
      </c>
      <c r="G23" s="102">
        <v>66.121</v>
      </c>
      <c r="I23" s="132"/>
      <c r="J23" s="132"/>
    </row>
    <row r="24" spans="1:10" ht="13.5">
      <c r="A24" s="225" t="s">
        <v>129</v>
      </c>
      <c r="B24" s="174"/>
      <c r="C24" s="174"/>
      <c r="D24" s="174"/>
      <c r="E24" s="174"/>
      <c r="F24" s="141"/>
      <c r="I24" s="132"/>
      <c r="J24" s="132"/>
    </row>
    <row r="25" spans="1:10" ht="5.25" customHeight="1">
      <c r="A25" s="225"/>
      <c r="B25" s="130"/>
      <c r="C25" s="130"/>
      <c r="D25" s="130"/>
      <c r="E25" s="130"/>
      <c r="F25" s="130"/>
      <c r="G25" s="131"/>
      <c r="I25" s="132"/>
      <c r="J25" s="132"/>
    </row>
    <row r="26" spans="1:10" ht="27">
      <c r="A26" s="224" t="s">
        <v>150</v>
      </c>
      <c r="B26" s="96">
        <v>640.344</v>
      </c>
      <c r="C26" s="96">
        <v>200.14</v>
      </c>
      <c r="D26" s="96">
        <v>440.204</v>
      </c>
      <c r="E26" s="96">
        <v>490.799</v>
      </c>
      <c r="F26" s="96">
        <v>86.524</v>
      </c>
      <c r="G26" s="102">
        <v>63.021</v>
      </c>
      <c r="I26" s="132"/>
      <c r="J26" s="132"/>
    </row>
    <row r="27" spans="1:10" ht="13.5">
      <c r="A27" s="212" t="s">
        <v>130</v>
      </c>
      <c r="B27" s="130"/>
      <c r="C27" s="130"/>
      <c r="D27" s="130"/>
      <c r="E27" s="130"/>
      <c r="F27" s="130"/>
      <c r="G27" s="131"/>
      <c r="I27" s="132"/>
      <c r="J27" s="132"/>
    </row>
    <row r="28" spans="1:10" ht="6.75" customHeight="1">
      <c r="A28" s="138"/>
      <c r="B28" s="130"/>
      <c r="C28" s="130"/>
      <c r="D28" s="130"/>
      <c r="E28" s="130"/>
      <c r="F28" s="130"/>
      <c r="G28" s="131"/>
      <c r="I28" s="132"/>
      <c r="J28" s="132"/>
    </row>
    <row r="29" spans="1:10" ht="13.5">
      <c r="A29" s="222" t="s">
        <v>51</v>
      </c>
      <c r="B29" s="130">
        <v>1011.4</v>
      </c>
      <c r="C29" s="130">
        <v>395.8</v>
      </c>
      <c r="D29" s="130">
        <v>615.6</v>
      </c>
      <c r="E29" s="130">
        <v>658.9</v>
      </c>
      <c r="F29" s="130">
        <v>209.2</v>
      </c>
      <c r="G29" s="132">
        <v>143.3</v>
      </c>
      <c r="I29" s="132"/>
      <c r="J29" s="132"/>
    </row>
    <row r="30" spans="1:10" ht="13.5">
      <c r="A30" s="169" t="s">
        <v>52</v>
      </c>
      <c r="B30" s="130"/>
      <c r="C30" s="130"/>
      <c r="D30" s="130"/>
      <c r="E30" s="130"/>
      <c r="F30" s="130"/>
      <c r="G30" s="131"/>
      <c r="I30" s="132"/>
      <c r="J30" s="132"/>
    </row>
    <row r="31" spans="1:10" ht="6.75" customHeight="1">
      <c r="A31" s="169"/>
      <c r="B31" s="130"/>
      <c r="C31" s="130"/>
      <c r="D31" s="130"/>
      <c r="E31" s="130"/>
      <c r="F31" s="130"/>
      <c r="G31" s="131"/>
      <c r="I31" s="132"/>
      <c r="J31" s="132"/>
    </row>
    <row r="32" spans="1:10" ht="13.5">
      <c r="A32" s="222" t="s">
        <v>53</v>
      </c>
      <c r="B32" s="130">
        <v>1472.8</v>
      </c>
      <c r="C32" s="130">
        <v>387.5</v>
      </c>
      <c r="D32" s="130">
        <v>1085.3</v>
      </c>
      <c r="E32" s="130">
        <v>771.3</v>
      </c>
      <c r="F32" s="130">
        <v>383.5</v>
      </c>
      <c r="G32" s="132">
        <v>318</v>
      </c>
      <c r="I32" s="132"/>
      <c r="J32" s="132"/>
    </row>
    <row r="33" spans="1:10" ht="13.5">
      <c r="A33" s="214" t="s">
        <v>138</v>
      </c>
      <c r="B33" s="130"/>
      <c r="C33" s="130"/>
      <c r="D33" s="130"/>
      <c r="E33" s="130"/>
      <c r="F33" s="130"/>
      <c r="G33" s="131"/>
      <c r="I33" s="132"/>
      <c r="J33" s="132"/>
    </row>
    <row r="34" spans="1:10" ht="4.5" customHeight="1">
      <c r="A34" s="169"/>
      <c r="B34" s="130"/>
      <c r="C34" s="130"/>
      <c r="D34" s="130"/>
      <c r="E34" s="130"/>
      <c r="F34" s="130"/>
      <c r="G34" s="131"/>
      <c r="I34" s="132"/>
      <c r="J34" s="132"/>
    </row>
    <row r="35" spans="1:10" ht="13.5">
      <c r="A35" s="223" t="s">
        <v>237</v>
      </c>
      <c r="B35" s="130"/>
      <c r="C35" s="130"/>
      <c r="D35" s="130"/>
      <c r="E35" s="130"/>
      <c r="F35" s="130"/>
      <c r="G35" s="131"/>
      <c r="I35" s="132"/>
      <c r="J35" s="132"/>
    </row>
    <row r="36" spans="1:10" ht="3.75" customHeight="1">
      <c r="A36" s="223"/>
      <c r="B36" s="130"/>
      <c r="C36" s="130"/>
      <c r="D36" s="130"/>
      <c r="E36" s="130"/>
      <c r="F36" s="130"/>
      <c r="G36" s="131"/>
      <c r="I36" s="132"/>
      <c r="J36" s="132"/>
    </row>
    <row r="37" spans="1:10" ht="13.5">
      <c r="A37" s="224" t="s">
        <v>124</v>
      </c>
      <c r="B37" s="96">
        <v>552.803</v>
      </c>
      <c r="C37" s="96">
        <v>83.48</v>
      </c>
      <c r="D37" s="96">
        <v>469.323</v>
      </c>
      <c r="E37" s="96">
        <v>248.656</v>
      </c>
      <c r="F37" s="96">
        <v>148.408</v>
      </c>
      <c r="G37" s="102">
        <v>155.739</v>
      </c>
      <c r="I37" s="132"/>
      <c r="J37" s="132"/>
    </row>
    <row r="38" spans="1:10" ht="13.5">
      <c r="A38" s="212" t="s">
        <v>131</v>
      </c>
      <c r="B38" s="130"/>
      <c r="C38" s="130"/>
      <c r="D38" s="130"/>
      <c r="E38" s="130"/>
      <c r="F38" s="130"/>
      <c r="G38" s="131"/>
      <c r="I38" s="132"/>
      <c r="J38" s="132"/>
    </row>
    <row r="39" spans="1:10" ht="6.75" customHeight="1">
      <c r="A39" s="169"/>
      <c r="B39" s="130"/>
      <c r="C39" s="130"/>
      <c r="D39" s="130"/>
      <c r="E39" s="130"/>
      <c r="F39" s="130"/>
      <c r="G39" s="131"/>
      <c r="I39" s="132"/>
      <c r="J39" s="132"/>
    </row>
    <row r="40" spans="1:10" ht="13.5">
      <c r="A40" s="222" t="s">
        <v>127</v>
      </c>
      <c r="B40" s="130">
        <v>1472.2</v>
      </c>
      <c r="C40" s="130">
        <v>128.7</v>
      </c>
      <c r="D40" s="130">
        <v>1343.5</v>
      </c>
      <c r="E40" s="130">
        <v>671.4</v>
      </c>
      <c r="F40" s="130">
        <v>411.4</v>
      </c>
      <c r="G40" s="132">
        <v>389.4</v>
      </c>
      <c r="I40" s="132"/>
      <c r="J40" s="132"/>
    </row>
    <row r="41" spans="1:10" ht="13.5">
      <c r="A41" s="169" t="s">
        <v>135</v>
      </c>
      <c r="B41" s="130"/>
      <c r="C41" s="130"/>
      <c r="D41" s="130"/>
      <c r="E41" s="130"/>
      <c r="F41" s="130"/>
      <c r="G41" s="131"/>
      <c r="I41" s="132"/>
      <c r="J41" s="132"/>
    </row>
    <row r="42" spans="1:10" ht="3.75" customHeight="1">
      <c r="A42" s="169"/>
      <c r="B42" s="130"/>
      <c r="C42" s="130"/>
      <c r="D42" s="130"/>
      <c r="E42" s="130"/>
      <c r="F42" s="130"/>
      <c r="G42" s="131"/>
      <c r="I42" s="132"/>
      <c r="J42" s="132"/>
    </row>
    <row r="43" spans="1:10" ht="13.5">
      <c r="A43" s="223" t="s">
        <v>237</v>
      </c>
      <c r="B43" s="130"/>
      <c r="C43" s="130"/>
      <c r="D43" s="130"/>
      <c r="E43" s="130"/>
      <c r="F43" s="130"/>
      <c r="G43" s="131"/>
      <c r="I43" s="132"/>
      <c r="J43" s="132"/>
    </row>
    <row r="44" spans="1:10" ht="5.25" customHeight="1">
      <c r="A44" s="226"/>
      <c r="B44" s="130"/>
      <c r="C44" s="130"/>
      <c r="D44" s="130"/>
      <c r="E44" s="130"/>
      <c r="F44" s="130"/>
      <c r="G44" s="131"/>
      <c r="I44" s="132"/>
      <c r="J44" s="132"/>
    </row>
    <row r="45" spans="1:10" ht="13.5">
      <c r="A45" s="224" t="s">
        <v>125</v>
      </c>
      <c r="B45" s="96">
        <v>1099.514</v>
      </c>
      <c r="C45" s="96">
        <v>7.513</v>
      </c>
      <c r="D45" s="96">
        <v>1092.001</v>
      </c>
      <c r="E45" s="96">
        <v>466.9</v>
      </c>
      <c r="F45" s="96">
        <v>317.944</v>
      </c>
      <c r="G45" s="102">
        <v>314.626</v>
      </c>
      <c r="I45" s="132"/>
      <c r="J45" s="132"/>
    </row>
    <row r="46" spans="1:10" ht="13.5">
      <c r="A46" s="212" t="s">
        <v>132</v>
      </c>
      <c r="B46" s="130"/>
      <c r="C46" s="130"/>
      <c r="D46" s="130"/>
      <c r="E46" s="130"/>
      <c r="F46" s="130"/>
      <c r="G46" s="131"/>
      <c r="I46" s="132"/>
      <c r="J46" s="132"/>
    </row>
    <row r="47" spans="1:10" ht="7.5" customHeight="1">
      <c r="A47" s="138"/>
      <c r="B47" s="130"/>
      <c r="C47" s="130"/>
      <c r="D47" s="130"/>
      <c r="E47" s="130"/>
      <c r="F47" s="130"/>
      <c r="G47" s="131"/>
      <c r="I47" s="132"/>
      <c r="J47" s="132"/>
    </row>
    <row r="48" spans="1:10" ht="13.5">
      <c r="A48" s="222" t="s">
        <v>54</v>
      </c>
      <c r="B48" s="96">
        <v>24.613</v>
      </c>
      <c r="C48" s="96">
        <v>8</v>
      </c>
      <c r="D48" s="96">
        <v>16.613</v>
      </c>
      <c r="E48" s="96">
        <v>9.493</v>
      </c>
      <c r="F48" s="96">
        <v>8.017</v>
      </c>
      <c r="G48" s="102">
        <v>7.103</v>
      </c>
      <c r="I48" s="132"/>
      <c r="J48" s="132"/>
    </row>
    <row r="49" spans="1:10" ht="27">
      <c r="A49" s="214" t="s">
        <v>136</v>
      </c>
      <c r="B49" s="130"/>
      <c r="C49" s="130"/>
      <c r="D49" s="130"/>
      <c r="E49" s="130"/>
      <c r="F49" s="130"/>
      <c r="G49" s="131"/>
      <c r="I49" s="132"/>
      <c r="J49" s="132"/>
    </row>
    <row r="50" spans="1:10" ht="9" customHeight="1">
      <c r="A50" s="138"/>
      <c r="B50" s="130"/>
      <c r="C50" s="130"/>
      <c r="D50" s="130"/>
      <c r="E50" s="130"/>
      <c r="F50" s="130"/>
      <c r="G50" s="131"/>
      <c r="I50" s="132"/>
      <c r="J50" s="132"/>
    </row>
    <row r="51" spans="1:10" ht="13.5">
      <c r="A51" s="222" t="s">
        <v>55</v>
      </c>
      <c r="B51" s="130">
        <v>1733.3</v>
      </c>
      <c r="C51" s="130">
        <v>144.2</v>
      </c>
      <c r="D51" s="130">
        <v>1589.1</v>
      </c>
      <c r="E51" s="130">
        <v>960.3</v>
      </c>
      <c r="F51" s="130">
        <v>467.6</v>
      </c>
      <c r="G51" s="132">
        <v>305.4</v>
      </c>
      <c r="I51" s="227"/>
      <c r="J51" s="132"/>
    </row>
    <row r="52" spans="1:10" ht="13.5">
      <c r="A52" s="169" t="s">
        <v>56</v>
      </c>
      <c r="B52" s="130"/>
      <c r="C52" s="130"/>
      <c r="D52" s="130"/>
      <c r="E52" s="130"/>
      <c r="F52" s="130"/>
      <c r="G52" s="131"/>
      <c r="I52" s="132"/>
      <c r="J52" s="132"/>
    </row>
    <row r="53" spans="1:10" ht="6" customHeight="1">
      <c r="A53" s="169"/>
      <c r="B53" s="130"/>
      <c r="C53" s="130"/>
      <c r="D53" s="130"/>
      <c r="E53" s="130"/>
      <c r="F53" s="130"/>
      <c r="G53" s="131"/>
      <c r="I53" s="132"/>
      <c r="J53" s="132"/>
    </row>
    <row r="54" spans="1:10" ht="13.5">
      <c r="A54" s="223" t="s">
        <v>237</v>
      </c>
      <c r="B54" s="130"/>
      <c r="C54" s="130"/>
      <c r="D54" s="130"/>
      <c r="E54" s="130"/>
      <c r="F54" s="130"/>
      <c r="G54" s="131"/>
      <c r="I54" s="132"/>
      <c r="J54" s="132"/>
    </row>
    <row r="55" spans="1:10" ht="6" customHeight="1">
      <c r="A55" s="226"/>
      <c r="B55" s="130"/>
      <c r="C55" s="130"/>
      <c r="D55" s="130"/>
      <c r="E55" s="130"/>
      <c r="F55" s="130"/>
      <c r="G55" s="131"/>
      <c r="I55" s="132"/>
      <c r="J55" s="132"/>
    </row>
    <row r="56" spans="1:10" ht="27">
      <c r="A56" s="224" t="s">
        <v>238</v>
      </c>
      <c r="B56" s="96">
        <v>597.528</v>
      </c>
      <c r="C56" s="96">
        <v>57.626</v>
      </c>
      <c r="D56" s="96">
        <v>539.902</v>
      </c>
      <c r="E56" s="96">
        <v>384.264</v>
      </c>
      <c r="F56" s="96">
        <v>132.549</v>
      </c>
      <c r="G56" s="102">
        <v>80.715</v>
      </c>
      <c r="I56" s="132"/>
      <c r="J56" s="132"/>
    </row>
    <row r="57" spans="1:10" ht="18" customHeight="1">
      <c r="A57" s="212" t="s">
        <v>133</v>
      </c>
      <c r="B57" s="130"/>
      <c r="C57" s="130"/>
      <c r="D57" s="130"/>
      <c r="E57" s="130"/>
      <c r="F57" s="130"/>
      <c r="G57" s="131"/>
      <c r="I57" s="132"/>
      <c r="J57" s="132"/>
    </row>
    <row r="58" spans="1:10" ht="4.5" customHeight="1">
      <c r="A58" s="225"/>
      <c r="B58" s="130"/>
      <c r="C58" s="130"/>
      <c r="D58" s="130"/>
      <c r="E58" s="130"/>
      <c r="F58" s="130"/>
      <c r="G58" s="131"/>
      <c r="I58" s="132"/>
      <c r="J58" s="132"/>
    </row>
    <row r="59" spans="1:10" ht="13.5">
      <c r="A59" s="222" t="s">
        <v>57</v>
      </c>
      <c r="B59" s="130">
        <v>1330.2</v>
      </c>
      <c r="C59" s="130">
        <v>183.9</v>
      </c>
      <c r="D59" s="130">
        <v>1146.3</v>
      </c>
      <c r="E59" s="130">
        <v>809.1</v>
      </c>
      <c r="F59" s="130">
        <v>307.5</v>
      </c>
      <c r="G59" s="132">
        <v>213.6</v>
      </c>
      <c r="I59" s="132"/>
      <c r="J59" s="132"/>
    </row>
    <row r="60" spans="1:10" ht="15.75" customHeight="1">
      <c r="A60" s="169" t="s">
        <v>58</v>
      </c>
      <c r="B60" s="130"/>
      <c r="C60" s="130"/>
      <c r="D60" s="130"/>
      <c r="E60" s="130"/>
      <c r="F60" s="130"/>
      <c r="G60" s="131"/>
      <c r="I60" s="132"/>
      <c r="J60" s="132"/>
    </row>
    <row r="61" spans="1:10" ht="5.25" customHeight="1">
      <c r="A61" s="169"/>
      <c r="B61" s="130"/>
      <c r="C61" s="130"/>
      <c r="D61" s="130"/>
      <c r="E61" s="130"/>
      <c r="F61" s="130"/>
      <c r="G61" s="131"/>
      <c r="I61" s="132"/>
      <c r="J61" s="132"/>
    </row>
    <row r="62" spans="1:10" ht="13.5">
      <c r="A62" s="223" t="s">
        <v>237</v>
      </c>
      <c r="B62" s="130"/>
      <c r="C62" s="130"/>
      <c r="D62" s="130"/>
      <c r="E62" s="130"/>
      <c r="F62" s="130"/>
      <c r="G62" s="131"/>
      <c r="I62" s="132"/>
      <c r="J62" s="132"/>
    </row>
    <row r="63" spans="1:10" ht="5.25" customHeight="1">
      <c r="A63" s="226"/>
      <c r="B63" s="130"/>
      <c r="C63" s="130"/>
      <c r="D63" s="130"/>
      <c r="E63" s="130"/>
      <c r="F63" s="130"/>
      <c r="G63" s="131"/>
      <c r="I63" s="132"/>
      <c r="J63" s="132"/>
    </row>
    <row r="64" spans="1:10" ht="13.5">
      <c r="A64" s="224" t="s">
        <v>77</v>
      </c>
      <c r="B64" s="96">
        <v>587.931</v>
      </c>
      <c r="C64" s="97">
        <v>109.374</v>
      </c>
      <c r="D64" s="96">
        <v>478.5</v>
      </c>
      <c r="E64" s="96">
        <v>283.888</v>
      </c>
      <c r="F64" s="96">
        <v>170.034</v>
      </c>
      <c r="G64" s="102">
        <v>134.009</v>
      </c>
      <c r="I64" s="132"/>
      <c r="J64" s="132"/>
    </row>
    <row r="65" spans="1:10" ht="13.5">
      <c r="A65" s="225" t="s">
        <v>139</v>
      </c>
      <c r="B65" s="130"/>
      <c r="C65" s="130"/>
      <c r="D65" s="130"/>
      <c r="E65" s="130"/>
      <c r="F65" s="130"/>
      <c r="G65" s="131"/>
      <c r="I65" s="132"/>
      <c r="J65" s="132"/>
    </row>
    <row r="66" spans="1:10" ht="9" customHeight="1">
      <c r="A66" s="138"/>
      <c r="B66" s="130"/>
      <c r="C66" s="130"/>
      <c r="D66" s="130"/>
      <c r="E66" s="130"/>
      <c r="F66" s="130"/>
      <c r="G66" s="131"/>
      <c r="I66" s="132"/>
      <c r="J66" s="132"/>
    </row>
    <row r="67" spans="1:10" ht="13.5">
      <c r="A67" s="222" t="s">
        <v>59</v>
      </c>
      <c r="B67" s="130">
        <v>845.9</v>
      </c>
      <c r="C67" s="130">
        <v>308.6</v>
      </c>
      <c r="D67" s="130">
        <v>537.3</v>
      </c>
      <c r="E67" s="130">
        <v>479.6</v>
      </c>
      <c r="F67" s="130">
        <v>253.5</v>
      </c>
      <c r="G67" s="132">
        <v>112.8</v>
      </c>
      <c r="I67" s="132"/>
      <c r="J67" s="132"/>
    </row>
    <row r="68" spans="1:10" ht="13.5">
      <c r="A68" s="169" t="s">
        <v>60</v>
      </c>
      <c r="B68" s="130"/>
      <c r="C68" s="130"/>
      <c r="D68" s="130"/>
      <c r="E68" s="130"/>
      <c r="F68" s="130"/>
      <c r="G68" s="131"/>
      <c r="I68" s="132"/>
      <c r="J68" s="132"/>
    </row>
    <row r="70" spans="2:7" ht="13.5">
      <c r="B70" s="132"/>
      <c r="C70" s="132"/>
      <c r="D70" s="132"/>
      <c r="E70" s="132"/>
      <c r="F70" s="132"/>
      <c r="G70" s="132"/>
    </row>
  </sheetData>
  <sheetProtection/>
  <mergeCells count="5">
    <mergeCell ref="C9:F9"/>
    <mergeCell ref="C6:D6"/>
    <mergeCell ref="C5:D5"/>
    <mergeCell ref="E5:G5"/>
    <mergeCell ref="E6:G6"/>
  </mergeCells>
  <printOptions/>
  <pageMargins left="0.7874015748031497" right="0.4724409448818898" top="0.7874015748031497" bottom="0.5905511811023623" header="0.5118110236220472" footer="0.5118110236220472"/>
  <pageSetup horizontalDpi="600" verticalDpi="600" orientation="portrait" paperSize="9" scale="90" r:id="rId1"/>
  <headerFooter scaleWithDoc="0">
    <oddFooter>&amp;C25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Popyt na pracę w 2014 r. tablice</dc:title>
  <dc:subject/>
  <dc:creator>Teresa Szulc</dc:creator>
  <cp:keywords/>
  <dc:description/>
  <cp:lastModifiedBy>Koszela Alicja</cp:lastModifiedBy>
  <cp:lastPrinted>2015-06-25T07:07:00Z</cp:lastPrinted>
  <dcterms:created xsi:type="dcterms:W3CDTF">2006-03-10T08:55:00Z</dcterms:created>
  <dcterms:modified xsi:type="dcterms:W3CDTF">2015-06-26T08:49:42Z</dcterms:modified>
  <cp:category/>
  <cp:version/>
  <cp:contentType/>
  <cp:contentStatus/>
</cp:coreProperties>
</file>