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czmarskiJ\Desktop\WYSYŁKA 2019\Lipiec\05-07-2019\windykacja\"/>
    </mc:Choice>
  </mc:AlternateContent>
  <bookViews>
    <workbookView xWindow="-14" yWindow="-14" windowWidth="18965" windowHeight="8314"/>
  </bookViews>
  <sheets>
    <sheet name="spis treści" sheetId="47" r:id="rId1"/>
    <sheet name="Tabl.1-2" sheetId="22" r:id="rId2"/>
    <sheet name="Tabl.3-4" sheetId="27" r:id="rId3"/>
    <sheet name="Tabl.5-6" sheetId="26" r:id="rId4"/>
    <sheet name="Tabl.7-8" sheetId="28" r:id="rId5"/>
    <sheet name="Tabl.9-11" sheetId="34" r:id="rId6"/>
    <sheet name="Tabl.12-14" sheetId="35" r:id="rId7"/>
    <sheet name="Tabl.15-16" sheetId="36" r:id="rId8"/>
    <sheet name="Tabl.17-19" sheetId="37" r:id="rId9"/>
    <sheet name="Tabl.20" sheetId="31" r:id="rId10"/>
    <sheet name="Tabl.21" sheetId="46" r:id="rId11"/>
    <sheet name="Tabl.22-23" sheetId="44" r:id="rId12"/>
    <sheet name="Wykres1" sheetId="42" state="hidden" r:id="rId13"/>
    <sheet name="Wykres2" sheetId="43" state="hidden" r:id="rId14"/>
    <sheet name="Arkusz1" sheetId="45" r:id="rId15"/>
  </sheets>
  <calcPr calcId="152511"/>
</workbook>
</file>

<file path=xl/calcChain.xml><?xml version="1.0" encoding="utf-8"?>
<calcChain xmlns="http://schemas.openxmlformats.org/spreadsheetml/2006/main">
  <c r="C9" i="36" l="1"/>
  <c r="C6" i="36"/>
  <c r="D6" i="37"/>
  <c r="D5" i="37"/>
  <c r="C6" i="37"/>
  <c r="C5" i="37"/>
  <c r="C7" i="36"/>
  <c r="C4" i="36"/>
  <c r="D8" i="34"/>
  <c r="C8" i="34"/>
  <c r="D5" i="34"/>
  <c r="C5" i="34"/>
  <c r="C7" i="43"/>
  <c r="C6" i="43"/>
  <c r="C5" i="43"/>
  <c r="E5" i="43"/>
  <c r="B5" i="43"/>
  <c r="C4" i="43"/>
  <c r="E4" i="43" s="1"/>
  <c r="B4" i="43"/>
  <c r="C3" i="43"/>
  <c r="C2" i="43"/>
  <c r="B2" i="43"/>
  <c r="D5" i="43" s="1"/>
  <c r="C9" i="42"/>
  <c r="C8" i="42"/>
  <c r="C3" i="42"/>
  <c r="C5" i="42"/>
  <c r="C4" i="42"/>
  <c r="B5" i="42"/>
  <c r="B4" i="42"/>
  <c r="C2" i="42"/>
  <c r="B2" i="42"/>
  <c r="D4" i="43" l="1"/>
</calcChain>
</file>

<file path=xl/sharedStrings.xml><?xml version="1.0" encoding="utf-8"?>
<sst xmlns="http://schemas.openxmlformats.org/spreadsheetml/2006/main" count="564" uniqueCount="183">
  <si>
    <t>Banki</t>
  </si>
  <si>
    <t>AKTYWA RAZEM</t>
  </si>
  <si>
    <t>PASYWA RAZEM</t>
  </si>
  <si>
    <t>SPIS TABLIC</t>
  </si>
  <si>
    <t>ANEKS STATYSTYCZNY</t>
  </si>
  <si>
    <t>WYSZCZEGÓLNIENIE</t>
  </si>
  <si>
    <t>Spółka akcyjna</t>
  </si>
  <si>
    <t>Spółka z o.o.</t>
  </si>
  <si>
    <t>Spółka jawna</t>
  </si>
  <si>
    <t>Spółka cywilna</t>
  </si>
  <si>
    <t>Spółka komandytowa</t>
  </si>
  <si>
    <t>Osoba fizyczna</t>
  </si>
  <si>
    <t>Inna</t>
  </si>
  <si>
    <t>na podstawie umowy o pracę, powołania, mianowania, wyboru</t>
  </si>
  <si>
    <t>umowy zlecenia, umowy agencyjnej, umowy o dzieło, kontraktu menadżerskiego i innych</t>
  </si>
  <si>
    <t>na podstawie ustawy o działalności gospodarczej</t>
  </si>
  <si>
    <t>liczba spraw</t>
  </si>
  <si>
    <t>wartość</t>
  </si>
  <si>
    <t>Zakupione wierzytelności</t>
  </si>
  <si>
    <t>Na zlecenie funduszy inwestycyjnych nie znajdujących się w grupie kapitałowej</t>
  </si>
  <si>
    <t>w tys. zł</t>
  </si>
  <si>
    <t>Przyjęte na zlecenie (inkaso)</t>
  </si>
  <si>
    <t xml:space="preserve"> </t>
  </si>
  <si>
    <t>Liczba pracujących osób</t>
  </si>
  <si>
    <t>Ogółem liczba podmiotów</t>
  </si>
  <si>
    <t>Ogółem</t>
  </si>
  <si>
    <t>Podmioty krajowe</t>
  </si>
  <si>
    <t>Podmioty zagraniczne</t>
  </si>
  <si>
    <t>Instytucje finansowe (bez banków)</t>
  </si>
  <si>
    <t>Przedsiębiorstwa prywatne (bez instytucji finansowych)</t>
  </si>
  <si>
    <t>Przedsiębiorstwa publiczne</t>
  </si>
  <si>
    <t>Osoby fizyczne</t>
  </si>
  <si>
    <t>Inne</t>
  </si>
  <si>
    <t>Liczba podmiotów</t>
  </si>
  <si>
    <t>I</t>
  </si>
  <si>
    <t>II</t>
  </si>
  <si>
    <t>III</t>
  </si>
  <si>
    <t>Liczba spraw</t>
  </si>
  <si>
    <t>Wierzytelności ogółem przyjęte do obsługi w 2017 r.</t>
  </si>
  <si>
    <t>Odzyskane wierzytelności ogółem w 2017 r.</t>
  </si>
  <si>
    <t>Wierzytelności konsumenckie przyjęte do obsługi w 2017 r.</t>
  </si>
  <si>
    <t>Wierzytelności korporacyjne przyjęte do obsługi w 2017 r.</t>
  </si>
  <si>
    <t>Wierzytelności konsumenckie odzyskane w 2017 r.</t>
  </si>
  <si>
    <t>Wierzytelności korporacyjne odzyskane w 2017 r.</t>
  </si>
  <si>
    <t>Wartość w tys. zł</t>
  </si>
  <si>
    <t>Wykres 1 Wierzytelności w 2017 r. według liczby spraw i wartości nominalnej</t>
  </si>
  <si>
    <t>Udział w liczbie prowadzonych spraw</t>
  </si>
  <si>
    <t>Udział w wartości nominalnej wierzytelności</t>
  </si>
  <si>
    <t>Liczba wierzytelności ogółem przyjętych do obsługi w 2017 r.</t>
  </si>
  <si>
    <t xml:space="preserve"> Aktywa trwałe</t>
  </si>
  <si>
    <t xml:space="preserve">  Rzeczowe aktywa trwałe, w tym:</t>
  </si>
  <si>
    <t xml:space="preserve">  Wartości niematerialne i prawne</t>
  </si>
  <si>
    <t xml:space="preserve">    Środki trwałe</t>
  </si>
  <si>
    <t xml:space="preserve">  Należności długoterminowe</t>
  </si>
  <si>
    <t xml:space="preserve">  Inwestycje długoterminowe, w tym:</t>
  </si>
  <si>
    <t xml:space="preserve">    Nieruchomości</t>
  </si>
  <si>
    <t xml:space="preserve">    Długoterminowe aktywa finansowe</t>
  </si>
  <si>
    <t xml:space="preserve">  Długoterminowe rozliczenia międzyokresowe</t>
  </si>
  <si>
    <t>Aktywa obrotowe</t>
  </si>
  <si>
    <t xml:space="preserve">  Zapasy</t>
  </si>
  <si>
    <t xml:space="preserve">  Należności krótkoterminowe</t>
  </si>
  <si>
    <t xml:space="preserve">  Inwestycje krótkoterminowe, w tym:</t>
  </si>
  <si>
    <t xml:space="preserve">    Krótkoterminowe aktywa finansowe</t>
  </si>
  <si>
    <t xml:space="preserve"> Krótkoterminowe rozliczenia międzyokresowe</t>
  </si>
  <si>
    <t>Należne wpłaty na kapitał podstawowy</t>
  </si>
  <si>
    <t>Udziały (akcje) własne</t>
  </si>
  <si>
    <t xml:space="preserve">  Kapitał (fundusz) zapasowy</t>
  </si>
  <si>
    <t xml:space="preserve">  Kapitał (fundusz) z aktualizacji wyceny)</t>
  </si>
  <si>
    <t xml:space="preserve">  Pozostałe kapitały (fundusze) rezerwowe</t>
  </si>
  <si>
    <t xml:space="preserve">  Zysk/strata z lat ubiegłych</t>
  </si>
  <si>
    <t xml:space="preserve">  Zysk/strata netto</t>
  </si>
  <si>
    <t>Zobowiązania i rezerwy na zobowiązania</t>
  </si>
  <si>
    <t xml:space="preserve">  Rezerwy na zobowiązania</t>
  </si>
  <si>
    <t xml:space="preserve">  Zobowiązania długoterminowe</t>
  </si>
  <si>
    <t xml:space="preserve">  Zobowiązania krótkoterminowe</t>
  </si>
  <si>
    <t xml:space="preserve">  Rozliczenia międzyokresowe</t>
  </si>
  <si>
    <t>zabezpieczone hipotecznie</t>
  </si>
  <si>
    <t xml:space="preserve">  w tym:</t>
  </si>
  <si>
    <t xml:space="preserve">  zabezpieczone hipotecznie</t>
  </si>
  <si>
    <t xml:space="preserve">w tym: </t>
  </si>
  <si>
    <t xml:space="preserve">  w tym: </t>
  </si>
  <si>
    <t>Przynależność do grupy przedsiębiorstw</t>
  </si>
  <si>
    <t>Jedyna</t>
  </si>
  <si>
    <t>Dominująca</t>
  </si>
  <si>
    <t>Uboczna</t>
  </si>
  <si>
    <t>Działalność windykacyjna</t>
  </si>
  <si>
    <t>Liczba spraw wierzytelności konsumenckich przyjętych do obsługi w ciągu 2017 r.</t>
  </si>
  <si>
    <t>Liczba spraw wierzytelności korporacyjnych przyjętych do obsługi w ciągu 2017 r.</t>
  </si>
  <si>
    <t>Wierzytelności korporacyjne przyjęte do obsługi w ciągu 2017 r.</t>
  </si>
  <si>
    <t>Wierzytelności konsumenckie przyjęte do obsługi w ciągu 2017 r.</t>
  </si>
  <si>
    <t>Przedsiębiorstwa prowadzące działalność windykacyjną</t>
  </si>
  <si>
    <r>
      <t>WYSZCZEGÓLNIENIE</t>
    </r>
    <r>
      <rPr>
        <vertAlign val="superscript"/>
        <sz val="9"/>
        <color indexed="8"/>
        <rFont val="Fira Sans"/>
        <family val="2"/>
        <charset val="238"/>
      </rPr>
      <t>1</t>
    </r>
  </si>
  <si>
    <t>jedyny rodzaj działalności</t>
  </si>
  <si>
    <t>uboczny rodzaj działalności</t>
  </si>
  <si>
    <t>dominujący rodzaj działalności</t>
  </si>
  <si>
    <t>jednostka dominująca</t>
  </si>
  <si>
    <t>jednostka zależna</t>
  </si>
  <si>
    <t>jednostka zależna i dominująca</t>
  </si>
  <si>
    <t>Wartość nominalna w tys. zł</t>
  </si>
  <si>
    <t>Liczba oddziałów oraz autoryzowanych przedstawicielstw</t>
  </si>
  <si>
    <t>Tablica 1. Podmioty prowadzące działalność windykacyjną według formy prawnej i zakresu działalności</t>
  </si>
  <si>
    <t>Kapitał (fundusz) własny</t>
  </si>
  <si>
    <t xml:space="preserve">  Kapitał (fundusz) podstawowy</t>
  </si>
  <si>
    <t>Przychody z całokształtu działalności</t>
  </si>
  <si>
    <t xml:space="preserve">  Przychody netto ze sprzedaży</t>
  </si>
  <si>
    <t xml:space="preserve">  Pozostałe przychody operacyjne</t>
  </si>
  <si>
    <t xml:space="preserve">  Przychody finansowe</t>
  </si>
  <si>
    <t>Koszty z całokształtu działalności</t>
  </si>
  <si>
    <t xml:space="preserve">  Koszty działalności operacyjnej</t>
  </si>
  <si>
    <t xml:space="preserve">  Pozostałe koszty operacyjne</t>
  </si>
  <si>
    <t xml:space="preserve">  Koszty finansowe</t>
  </si>
  <si>
    <t>Zysk brutto/strata brutto</t>
  </si>
  <si>
    <t>Zysk netto/strata netto</t>
  </si>
  <si>
    <t>Stan w dniu 31 XII 2018</t>
  </si>
  <si>
    <t>-</t>
  </si>
  <si>
    <t>#</t>
  </si>
  <si>
    <t>Ogółem                                    (69 przedsiębiorstw)</t>
  </si>
  <si>
    <t>Jedyny rodzaj działalności (44 przedsiębiorstwa)</t>
  </si>
  <si>
    <t>Dominujący rodzaj działalności (25 przedsiębiorstw)</t>
  </si>
  <si>
    <r>
      <t xml:space="preserve">2017 </t>
    </r>
    <r>
      <rPr>
        <vertAlign val="superscript"/>
        <sz val="8"/>
        <color indexed="8"/>
        <rFont val="Fira Sans"/>
        <family val="2"/>
        <charset val="238"/>
      </rPr>
      <t>2</t>
    </r>
  </si>
  <si>
    <t xml:space="preserve">  Odpisy z zysku netto w ciągu roku obrotowego</t>
  </si>
  <si>
    <t>Jedyny rodzaj działalności        (44 przedsiębiorstwa)</t>
  </si>
  <si>
    <t>w tys zł</t>
  </si>
  <si>
    <r>
      <t>Wierzytelności konsumenckie</t>
    </r>
    <r>
      <rPr>
        <vertAlign val="superscript"/>
        <sz val="9"/>
        <rFont val="Fira Sans"/>
        <family val="2"/>
        <charset val="238"/>
      </rPr>
      <t>2</t>
    </r>
  </si>
  <si>
    <r>
      <t>Wierzytelności korporacyjne</t>
    </r>
    <r>
      <rPr>
        <vertAlign val="superscript"/>
        <sz val="9"/>
        <rFont val="Fira Sans"/>
        <family val="2"/>
        <charset val="238"/>
      </rPr>
      <t>3</t>
    </r>
  </si>
  <si>
    <t xml:space="preserve"> -</t>
  </si>
  <si>
    <t>Tablica 3. Liczba podmiotów prowadzących działalność windykacyjną według przeważającego udziałowca w kapitale podstawowym</t>
  </si>
  <si>
    <t>Tablica 5. Liczba pracujących zajmujących się działalnością windykacyjną w podmiotach według zakresu prowadzonej działalności</t>
  </si>
  <si>
    <t>Tablica 7. Podmioty prowadzące działalność windykacyjną według wybranych kryteriów</t>
  </si>
  <si>
    <t>Tablica 9. Liczba i wartość nominalna wierzytelności przyjętych do obsługi w 2018 r.</t>
  </si>
  <si>
    <t>Tablica 15. Wartość odzyskanych wierzytelności obsługiwanych w 2018 r.</t>
  </si>
  <si>
    <t>Tablica 17. Liczba i wartość wierzytelności obsługiwanych na rzecz funduszy sekurytyzacyjnych w 2018 r.</t>
  </si>
  <si>
    <r>
      <t xml:space="preserve">Tablica 4. Liczba podmiotów prowadzących działalność windykacyjną według przeważającego udziałowca w kapitale podstawowym - dane panelowe </t>
    </r>
    <r>
      <rPr>
        <b/>
        <vertAlign val="superscript"/>
        <sz val="9"/>
        <rFont val="Fira Sans"/>
        <family val="2"/>
        <charset val="238"/>
      </rPr>
      <t>1</t>
    </r>
    <r>
      <rPr>
        <b/>
        <sz val="9"/>
        <rFont val="Fira Sans"/>
        <family val="2"/>
        <charset val="238"/>
      </rPr>
      <t xml:space="preserve"> </t>
    </r>
  </si>
  <si>
    <r>
      <t xml:space="preserve">Tablica 6. Liczba pracujących zajmujących się działalnością windykacyjną w podmiotach według zakresu prowadzonej działalności - dane panelowe </t>
    </r>
    <r>
      <rPr>
        <b/>
        <vertAlign val="superscript"/>
        <sz val="9"/>
        <rFont val="Fira Sans"/>
        <family val="2"/>
        <charset val="238"/>
      </rPr>
      <t>1</t>
    </r>
    <r>
      <rPr>
        <b/>
        <sz val="9"/>
        <rFont val="Fira Sans"/>
        <family val="2"/>
        <charset val="238"/>
      </rPr>
      <t xml:space="preserve"> </t>
    </r>
  </si>
  <si>
    <r>
      <t xml:space="preserve">Tablica 2. Podmioty prowadzące działalność windykacyjną według formy prawnej i zakresu działalności - dane panelowe </t>
    </r>
    <r>
      <rPr>
        <b/>
        <vertAlign val="superscript"/>
        <sz val="9"/>
        <rFont val="Fira Sans"/>
        <family val="2"/>
        <charset val="238"/>
      </rPr>
      <t>1</t>
    </r>
  </si>
  <si>
    <r>
      <t xml:space="preserve">Wierzytelności konsumenckie </t>
    </r>
    <r>
      <rPr>
        <vertAlign val="superscript"/>
        <sz val="9"/>
        <color rgb="FF000000"/>
        <rFont val="Fira Sans"/>
        <family val="2"/>
        <charset val="238"/>
      </rPr>
      <t>2</t>
    </r>
  </si>
  <si>
    <r>
      <t xml:space="preserve">Wierzytelności korporacyjne </t>
    </r>
    <r>
      <rPr>
        <vertAlign val="superscript"/>
        <sz val="9"/>
        <color rgb="FF000000"/>
        <rFont val="Fira Sans"/>
        <family val="2"/>
        <charset val="238"/>
      </rPr>
      <t xml:space="preserve">3 </t>
    </r>
  </si>
  <si>
    <r>
      <t>Wierzytelności korporacyjne</t>
    </r>
    <r>
      <rPr>
        <vertAlign val="superscript"/>
        <sz val="9"/>
        <color rgb="FF000000"/>
        <rFont val="Fira Sans"/>
        <family val="2"/>
        <charset val="238"/>
      </rPr>
      <t xml:space="preserve"> 3 </t>
    </r>
  </si>
  <si>
    <r>
      <t xml:space="preserve">Tablica 11. Wartość nominalna wierzytelności przyjętych do obsługi - dane panelowe </t>
    </r>
    <r>
      <rPr>
        <b/>
        <vertAlign val="superscript"/>
        <sz val="9"/>
        <rFont val="Fira Sans"/>
        <family val="2"/>
        <charset val="238"/>
      </rPr>
      <t>1</t>
    </r>
    <r>
      <rPr>
        <b/>
        <sz val="9"/>
        <rFont val="Fira Sans"/>
        <family val="2"/>
        <charset val="238"/>
      </rPr>
      <t xml:space="preserve"> </t>
    </r>
  </si>
  <si>
    <r>
      <t xml:space="preserve">Tablica 8. Podmioty prowadzące działalność windykacyjną według wybranych kryteriów - dane panelowe </t>
    </r>
    <r>
      <rPr>
        <b/>
        <vertAlign val="superscript"/>
        <sz val="9"/>
        <rFont val="Fira Sans"/>
        <family val="2"/>
        <charset val="238"/>
      </rPr>
      <t>1</t>
    </r>
    <r>
      <rPr>
        <b/>
        <sz val="9"/>
        <rFont val="Fira Sans"/>
        <family val="2"/>
        <charset val="238"/>
      </rPr>
      <t xml:space="preserve"> </t>
    </r>
  </si>
  <si>
    <r>
      <t xml:space="preserve">Tablica 10. Liczba wierzytelności przyjętych do obsługi - dane panelowe </t>
    </r>
    <r>
      <rPr>
        <b/>
        <vertAlign val="superscript"/>
        <sz val="9"/>
        <rFont val="Fira Sans"/>
        <family val="2"/>
        <charset val="238"/>
      </rPr>
      <t>1</t>
    </r>
    <r>
      <rPr>
        <b/>
        <sz val="9"/>
        <rFont val="Fira Sans"/>
        <family val="2"/>
        <charset val="238"/>
      </rPr>
      <t xml:space="preserve"> </t>
    </r>
  </si>
  <si>
    <t xml:space="preserve">Stan  w dniu 31 XII </t>
  </si>
  <si>
    <t>Tablica 12. Liczba i wartość nominalna czynnych wierzytelności przyjętych do obsługi w 2018 r.</t>
  </si>
  <si>
    <r>
      <t xml:space="preserve">Tablica 16. Wartość odzyskanych wierzytelności - dane panelowe </t>
    </r>
    <r>
      <rPr>
        <b/>
        <vertAlign val="superscript"/>
        <sz val="9"/>
        <color theme="1"/>
        <rFont val="Fira Sans"/>
        <family val="2"/>
        <charset val="238"/>
      </rPr>
      <t>1</t>
    </r>
    <r>
      <rPr>
        <b/>
        <sz val="9"/>
        <color theme="1"/>
        <rFont val="Fira Sans"/>
        <family val="2"/>
        <charset val="238"/>
      </rPr>
      <t xml:space="preserve"> </t>
    </r>
  </si>
  <si>
    <r>
      <t xml:space="preserve">Tablica 14. Wartość nominalna czynnych wierzytelności przyjętych do obsługi - dane panelowe </t>
    </r>
    <r>
      <rPr>
        <b/>
        <vertAlign val="superscript"/>
        <sz val="9"/>
        <color theme="1"/>
        <rFont val="Fira Sans"/>
        <family val="2"/>
        <charset val="238"/>
      </rPr>
      <t>1</t>
    </r>
    <r>
      <rPr>
        <b/>
        <sz val="9"/>
        <color theme="1"/>
        <rFont val="Fira Sans"/>
        <family val="2"/>
        <charset val="238"/>
      </rPr>
      <t xml:space="preserve"> </t>
    </r>
  </si>
  <si>
    <r>
      <t xml:space="preserve">Tablica 13. Liczba czynnych wierzytelności przyjętych do obsługi - dane panelowe </t>
    </r>
    <r>
      <rPr>
        <b/>
        <vertAlign val="superscript"/>
        <sz val="9"/>
        <color theme="1"/>
        <rFont val="Fira Sans"/>
        <family val="2"/>
        <charset val="238"/>
      </rPr>
      <t>1</t>
    </r>
    <r>
      <rPr>
        <b/>
        <sz val="9"/>
        <color theme="1"/>
        <rFont val="Fira Sans"/>
        <family val="2"/>
        <charset val="238"/>
      </rPr>
      <t xml:space="preserve"> </t>
    </r>
  </si>
  <si>
    <r>
      <t xml:space="preserve">Własnych funduszy </t>
    </r>
    <r>
      <rPr>
        <vertAlign val="superscript"/>
        <sz val="9"/>
        <color indexed="8"/>
        <rFont val="Fira Sans"/>
        <family val="2"/>
        <charset val="238"/>
      </rPr>
      <t>4</t>
    </r>
  </si>
  <si>
    <r>
      <t xml:space="preserve">Zarządzanych funduszy </t>
    </r>
    <r>
      <rPr>
        <vertAlign val="superscript"/>
        <sz val="9"/>
        <color indexed="8"/>
        <rFont val="Fira Sans"/>
        <family val="2"/>
        <charset val="238"/>
      </rPr>
      <t>5</t>
    </r>
  </si>
  <si>
    <r>
      <rPr>
        <vertAlign val="superscript"/>
        <sz val="7"/>
        <rFont val="Fira Sans"/>
        <family val="2"/>
        <charset val="238"/>
      </rPr>
      <t>2</t>
    </r>
    <r>
      <rPr>
        <sz val="7"/>
        <rFont val="Fira Sans"/>
        <family val="2"/>
        <charset val="238"/>
      </rPr>
      <t xml:space="preserve"> Nieuregulowane zobowiązania członków gospodarstw domowych (osób fizycznych), w tym gospodarstw indywidualnych w rolnictwie, pracujących na własny rachunek, emerytów i rencistów, utrzymujących się z niezarobkowych źródeł.</t>
    </r>
  </si>
  <si>
    <r>
      <rPr>
        <vertAlign val="superscript"/>
        <sz val="7"/>
        <rFont val="Fira Sans"/>
        <family val="2"/>
        <charset val="238"/>
      </rPr>
      <t>3</t>
    </r>
    <r>
      <rPr>
        <sz val="7"/>
        <rFont val="Fira Sans"/>
        <family val="2"/>
        <charset val="238"/>
      </rPr>
      <t xml:space="preserve"> Nieuregulowane zobowiązania przedsiębiorstw dotyczące niepłacenia kontrahentom za zakupione towary, materiały lub wykonane usługi. Do tej kategorii należy zaliczyć także nieuregulowane zobowiązania wobec Skarbu Państwa.</t>
    </r>
  </si>
  <si>
    <r>
      <rPr>
        <vertAlign val="superscript"/>
        <sz val="7"/>
        <color indexed="8"/>
        <rFont val="Fira Sans"/>
        <family val="2"/>
        <charset val="238"/>
      </rPr>
      <t xml:space="preserve">4 </t>
    </r>
    <r>
      <rPr>
        <sz val="7"/>
        <color indexed="8"/>
        <rFont val="Fira Sans"/>
        <family val="2"/>
        <charset val="238"/>
      </rPr>
      <t>Fundusze posiadane bezpośrednio lub pośrednio przez podmiot powiązany osobowo lub kapitałowo.</t>
    </r>
  </si>
  <si>
    <r>
      <rPr>
        <vertAlign val="superscript"/>
        <sz val="7"/>
        <color indexed="8"/>
        <rFont val="Fira Sans"/>
        <family val="2"/>
        <charset val="238"/>
      </rPr>
      <t xml:space="preserve">5 </t>
    </r>
    <r>
      <rPr>
        <sz val="7"/>
        <color indexed="8"/>
        <rFont val="Fira Sans"/>
        <family val="2"/>
        <charset val="238"/>
      </rPr>
      <t>Fundusze niepowiązane osobowo lub kapitałowo.</t>
    </r>
  </si>
  <si>
    <r>
      <t xml:space="preserve">Tablica 18. Liczba wierzytelności obsługiwanych na rzecz funduszy sekurytyzacyjnych -dane panelowe </t>
    </r>
    <r>
      <rPr>
        <b/>
        <vertAlign val="superscript"/>
        <sz val="9"/>
        <color theme="1"/>
        <rFont val="Fira Sans"/>
        <family val="2"/>
        <charset val="238"/>
      </rPr>
      <t>1</t>
    </r>
    <r>
      <rPr>
        <b/>
        <sz val="9"/>
        <color theme="1"/>
        <rFont val="Fira Sans"/>
        <family val="2"/>
        <charset val="238"/>
      </rPr>
      <t xml:space="preserve"> </t>
    </r>
  </si>
  <si>
    <r>
      <t xml:space="preserve">Tablica 19. Wartość wierzytelności obsługiwanych na rzecz funduszy sekurytyzacyjnych - dane panelowe </t>
    </r>
    <r>
      <rPr>
        <b/>
        <vertAlign val="superscript"/>
        <sz val="9"/>
        <color theme="1"/>
        <rFont val="Fira Sans"/>
        <family val="2"/>
        <charset val="238"/>
      </rPr>
      <t>1</t>
    </r>
    <r>
      <rPr>
        <b/>
        <sz val="9"/>
        <color theme="1"/>
        <rFont val="Fira Sans"/>
        <family val="2"/>
        <charset val="238"/>
      </rPr>
      <t xml:space="preserve"> </t>
    </r>
  </si>
  <si>
    <r>
      <t xml:space="preserve">Tablica 20. Wybrane pozycje bilansu 69 podmiotów prowadzących działalność windykacyjną </t>
    </r>
    <r>
      <rPr>
        <b/>
        <vertAlign val="superscript"/>
        <sz val="9"/>
        <color indexed="8"/>
        <rFont val="Fira Sans"/>
        <family val="2"/>
        <charset val="238"/>
      </rPr>
      <t>5</t>
    </r>
  </si>
  <si>
    <r>
      <t xml:space="preserve">2017 </t>
    </r>
    <r>
      <rPr>
        <vertAlign val="superscript"/>
        <sz val="8"/>
        <color indexed="8"/>
        <rFont val="Fira Sans"/>
        <family val="2"/>
        <charset val="238"/>
      </rPr>
      <t>6</t>
    </r>
  </si>
  <si>
    <r>
      <t xml:space="preserve">6 </t>
    </r>
    <r>
      <rPr>
        <sz val="7"/>
        <rFont val="Fira Sans"/>
        <family val="2"/>
        <charset val="238"/>
      </rPr>
      <t>W tej tablicy dane za 2017 r. są prezentowane dla zbiorowości badanej w 2018 r. i mogą różnić się od danych podanych w informacji zaprezentowanej w dniu 4.09.2018 r.</t>
    </r>
  </si>
  <si>
    <t>Jedyny rodzaj działalności (40 przedsiębiorstw)</t>
  </si>
  <si>
    <t>Dominujący rodzaj działalności (23 przedsiębiorstwa)</t>
  </si>
  <si>
    <t>Ogółem                                    (63 przedsiębiorstwa)</t>
  </si>
  <si>
    <r>
      <t xml:space="preserve">Tablica 21. Wybrane pozycje bilansu 63 podmiotów prowadzących działalność windykacyjną </t>
    </r>
    <r>
      <rPr>
        <b/>
        <vertAlign val="superscript"/>
        <sz val="9"/>
        <color indexed="8"/>
        <rFont val="Fira Sans"/>
        <family val="2"/>
        <charset val="238"/>
      </rPr>
      <t xml:space="preserve">5 </t>
    </r>
    <r>
      <rPr>
        <b/>
        <sz val="9"/>
        <color indexed="8"/>
        <rFont val="Fira Sans"/>
        <family val="2"/>
        <charset val="238"/>
      </rPr>
      <t xml:space="preserve">- dane panelowe </t>
    </r>
    <r>
      <rPr>
        <b/>
        <vertAlign val="superscript"/>
        <sz val="9"/>
        <color indexed="8"/>
        <rFont val="Fira Sans"/>
        <family val="2"/>
        <charset val="238"/>
      </rPr>
      <t>1</t>
    </r>
    <r>
      <rPr>
        <b/>
        <sz val="9"/>
        <color indexed="8"/>
        <rFont val="Fira Sans"/>
        <family val="2"/>
        <charset val="238"/>
      </rPr>
      <t xml:space="preserve"> </t>
    </r>
  </si>
  <si>
    <t>Jedyny rodzaj działalności        (40 przedsiębiorstw)</t>
  </si>
  <si>
    <r>
      <t xml:space="preserve">Tablica 22. Wybrane pozycje rachunku zysku i strat 69 podmiotów prowadzących działalność windykacyjną </t>
    </r>
    <r>
      <rPr>
        <b/>
        <vertAlign val="superscript"/>
        <sz val="9"/>
        <color theme="1"/>
        <rFont val="Fira Sans"/>
        <family val="2"/>
        <charset val="238"/>
      </rPr>
      <t>5</t>
    </r>
    <r>
      <rPr>
        <b/>
        <sz val="9"/>
        <color theme="1"/>
        <rFont val="Fira Sans"/>
        <family val="2"/>
        <charset val="238"/>
      </rPr>
      <t xml:space="preserve"> </t>
    </r>
  </si>
  <si>
    <r>
      <t xml:space="preserve">Tablica 23. Wybrane pozycje rachunku zysku i strat 63 podmiotów prowadzących działalność windykacyjną </t>
    </r>
    <r>
      <rPr>
        <b/>
        <vertAlign val="superscript"/>
        <sz val="9"/>
        <color theme="1"/>
        <rFont val="Fira Sans"/>
        <family val="2"/>
        <charset val="238"/>
      </rPr>
      <t>5</t>
    </r>
    <r>
      <rPr>
        <b/>
        <sz val="9"/>
        <color theme="1"/>
        <rFont val="Fira Sans"/>
        <family val="2"/>
        <charset val="238"/>
      </rPr>
      <t xml:space="preserve"> - dane panelowe</t>
    </r>
    <r>
      <rPr>
        <b/>
        <vertAlign val="superscript"/>
        <sz val="9"/>
        <color theme="1"/>
        <rFont val="Fira Sans"/>
        <family val="2"/>
        <charset val="238"/>
      </rPr>
      <t xml:space="preserve"> 1</t>
    </r>
    <r>
      <rPr>
        <b/>
        <sz val="9"/>
        <color theme="1"/>
        <rFont val="Fira Sans"/>
        <family val="2"/>
        <charset val="238"/>
      </rPr>
      <t xml:space="preserve"> </t>
    </r>
  </si>
  <si>
    <t xml:space="preserve">Tablica 2. Podmioty prowadzące działalność windykacyjną według formy prawnej i zakresu działalności - dane panelowe </t>
  </si>
  <si>
    <t xml:space="preserve">Tablica 4. Liczba podmiotów prowadzących działalność windykacyjną według przeważającego udziałowca w kapitale podstawowym - dane panelowe </t>
  </si>
  <si>
    <t xml:space="preserve">Tablica 6. Liczba pracujących zajmujących się działalnością windykacyjną w podmiotach według zakresu prowadzonej działalności - dane panelowe </t>
  </si>
  <si>
    <t xml:space="preserve">Tablica 8. Podmioty prowadzące działalność windykacyjną według wybranych kryteriów - dane panelowe </t>
  </si>
  <si>
    <t xml:space="preserve">Tablica 11. Wartość nominalna wierzytelności przyjętych do obsługi - dane panelowe  </t>
  </si>
  <si>
    <t xml:space="preserve">Tablica 10. Liczba wierzytelności przyjętych do obsługi - dane panelowe </t>
  </si>
  <si>
    <t xml:space="preserve">Tablica 13. Liczba czynnych wierzytelności przyjętych do obsługi - dane panelowe </t>
  </si>
  <si>
    <t xml:space="preserve">Tablica 14. Wartość nominalna czynnych wierzytelności przyjętych do obsługi - dane panelowe  </t>
  </si>
  <si>
    <t xml:space="preserve">Tablica 16. Wartość odzyskanych wierzytelności - dane panelowe </t>
  </si>
  <si>
    <t xml:space="preserve">Tablica 18. Liczba wierzytelności obsługiwanych na rzecz funduszy sekurytyzacyjnych -dane panelowe  </t>
  </si>
  <si>
    <t xml:space="preserve">Tablica 19. Wartość wierzytelności obsługiwanych na rzecz funduszy sekurytyzacyjnych - dane panelowe  </t>
  </si>
  <si>
    <t xml:space="preserve">Tablica 20. Wybrane pozycje bilansu 69 podmiotów prowadzących działalność windykacyjną </t>
  </si>
  <si>
    <t xml:space="preserve">Tablica 21. Wybrane pozycje bilansu 63 podmiotów prowadzących działalność windykacyjną  - dane panelowe  </t>
  </si>
  <si>
    <t xml:space="preserve">Tablica 22. Wybrane pozycje rachunku zysku i strat 69 podmiotów prowadzących działalność windykacyjną  </t>
  </si>
  <si>
    <t xml:space="preserve">Tablica 23. Wybrane pozycje rachunku zysku i strat 63 podmiotów prowadzących działalność windykacyjną - dane panelowe  </t>
  </si>
  <si>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charset val="238"/>
      </rPr>
      <t xml:space="preserve"> Dane panelowe - dotyczą 85 firm, które wzięły jednocześnie udział w badaniu w 2017 r. i 2018 r.</t>
    </r>
  </si>
  <si>
    <r>
      <rPr>
        <vertAlign val="superscript"/>
        <sz val="7"/>
        <color indexed="8"/>
        <rFont val="Fira Sans"/>
        <family val="2"/>
        <charset val="238"/>
      </rPr>
      <t>5</t>
    </r>
    <r>
      <rPr>
        <sz val="7"/>
        <color indexed="8"/>
        <rFont val="Fira Sans"/>
        <family val="2"/>
        <charset val="238"/>
      </rPr>
      <t xml:space="preserve"> Dane firm, prowadzących pełna księgowość, których działalność windykacyjna miała zakres jedyny lub dominujący.</t>
    </r>
  </si>
  <si>
    <t>stan w dniu 31 XII;     w tys. zł</t>
  </si>
  <si>
    <r>
      <rPr>
        <vertAlign val="superscript"/>
        <sz val="7"/>
        <rFont val="Fira Sans"/>
        <family val="2"/>
        <charset val="238"/>
      </rPr>
      <t>1</t>
    </r>
    <r>
      <rPr>
        <sz val="7"/>
        <rFont val="Fira Sans"/>
        <family val="2"/>
        <charset val="238"/>
      </rPr>
      <t xml:space="preserve"> Dane panelowe - dotyczą 85 firm, które wzięły jednocześnie udział w badaniu w 2017 r. i 2018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</si>
</sst>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4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Fira Sans"/>
      <family val="2"/>
      <charset val="238"/>
    </font>
    <font>
      <vertAlign val="superscript"/>
      <sz val="8"/>
      <color indexed="8"/>
      <name val="Fira Sans"/>
      <family val="2"/>
      <charset val="238"/>
    </font>
    <font>
      <vertAlign val="superscript"/>
      <sz val="9"/>
      <color indexed="8"/>
      <name val="Fira Sans"/>
      <family val="2"/>
      <charset val="238"/>
    </font>
    <font>
      <sz val="11"/>
      <name val="Czcionka tekstu podstawowego"/>
      <family val="2"/>
      <charset val="238"/>
    </font>
    <font>
      <b/>
      <sz val="9"/>
      <name val="Fira Sans"/>
      <family val="2"/>
      <charset val="238"/>
    </font>
    <font>
      <sz val="9"/>
      <name val="Fira Sans"/>
      <family val="2"/>
      <charset val="238"/>
    </font>
    <font>
      <i/>
      <sz val="9"/>
      <name val="Fira Sans"/>
      <family val="2"/>
      <charset val="238"/>
    </font>
    <font>
      <sz val="11"/>
      <name val="Fira Sans"/>
      <family val="2"/>
      <charset val="238"/>
    </font>
    <font>
      <b/>
      <vertAlign val="superscript"/>
      <sz val="9"/>
      <color indexed="8"/>
      <name val="Fira Sans"/>
      <family val="2"/>
      <charset val="238"/>
    </font>
    <font>
      <vertAlign val="superscript"/>
      <sz val="9"/>
      <name val="Fira Sans"/>
      <family val="2"/>
      <charset val="238"/>
    </font>
    <font>
      <u/>
      <sz val="11"/>
      <color theme="1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rgb="FF000000"/>
      <name val="Fira Sans"/>
      <family val="2"/>
      <charset val="238"/>
    </font>
    <font>
      <b/>
      <sz val="8"/>
      <color rgb="FF000000"/>
      <name val="Fira Sans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theme="1"/>
      <name val="Fira Sans"/>
      <family val="2"/>
      <charset val="238"/>
    </font>
    <font>
      <sz val="9"/>
      <color theme="1"/>
      <name val="Czcionka tekstu podstawowego"/>
      <family val="2"/>
      <charset val="238"/>
    </font>
    <font>
      <sz val="9"/>
      <color rgb="FF000000"/>
      <name val="Fira Sans"/>
      <family val="2"/>
      <charset val="238"/>
    </font>
    <font>
      <b/>
      <sz val="9"/>
      <color theme="1"/>
      <name val="Fira Sans"/>
      <family val="2"/>
      <charset val="238"/>
    </font>
    <font>
      <sz val="9"/>
      <color theme="1"/>
      <name val="Fira Sans"/>
      <family val="2"/>
      <charset val="238"/>
    </font>
    <font>
      <i/>
      <sz val="9"/>
      <color rgb="FF000000"/>
      <name val="Fira Sans"/>
      <family val="2"/>
      <charset val="238"/>
    </font>
    <font>
      <sz val="11"/>
      <color theme="1"/>
      <name val="Fira Sans"/>
      <family val="2"/>
      <charset val="238"/>
    </font>
    <font>
      <i/>
      <sz val="8"/>
      <color theme="1"/>
      <name val="Fira Sans"/>
      <family val="2"/>
      <charset val="238"/>
    </font>
    <font>
      <sz val="9"/>
      <color rgb="FF000000"/>
      <name val="Fira Sans"/>
      <family val="2"/>
    </font>
    <font>
      <b/>
      <sz val="8"/>
      <color theme="1"/>
      <name val="Fira Sans"/>
      <family val="2"/>
      <charset val="238"/>
    </font>
    <font>
      <i/>
      <sz val="8"/>
      <color rgb="FF000000"/>
      <name val="Fira Sans"/>
      <family val="2"/>
      <charset val="238"/>
    </font>
    <font>
      <i/>
      <sz val="11"/>
      <color theme="1"/>
      <name val="Fira Sans"/>
      <family val="2"/>
      <charset val="238"/>
    </font>
    <font>
      <sz val="9"/>
      <name val="Fira Sans"/>
      <family val="2"/>
      <charset val="238"/>
      <scheme val="minor"/>
    </font>
    <font>
      <b/>
      <sz val="9"/>
      <color indexed="8"/>
      <name val="Fira Sans"/>
      <family val="2"/>
      <charset val="238"/>
    </font>
    <font>
      <sz val="8"/>
      <name val="Czcionka tekstu podstawowego"/>
      <charset val="238"/>
    </font>
    <font>
      <b/>
      <vertAlign val="superscript"/>
      <sz val="9"/>
      <name val="Fira Sans"/>
      <family val="2"/>
      <charset val="238"/>
    </font>
    <font>
      <vertAlign val="superscript"/>
      <sz val="9"/>
      <color rgb="FF000000"/>
      <name val="Fira Sans"/>
      <family val="2"/>
      <charset val="238"/>
    </font>
    <font>
      <b/>
      <vertAlign val="superscript"/>
      <sz val="9"/>
      <color theme="1"/>
      <name val="Fira Sans"/>
      <family val="2"/>
      <charset val="238"/>
    </font>
    <font>
      <sz val="7"/>
      <name val="Fira Sans"/>
      <family val="2"/>
      <charset val="238"/>
    </font>
    <font>
      <vertAlign val="superscript"/>
      <sz val="7"/>
      <name val="Fira Sans"/>
      <family val="2"/>
      <charset val="238"/>
    </font>
    <font>
      <sz val="7"/>
      <color theme="1"/>
      <name val="Fira Sans"/>
      <family val="2"/>
      <charset val="238"/>
    </font>
    <font>
      <sz val="7"/>
      <color indexed="8"/>
      <name val="Fira Sans"/>
      <family val="2"/>
      <charset val="238"/>
    </font>
    <font>
      <vertAlign val="superscript"/>
      <sz val="7"/>
      <color indexed="8"/>
      <name val="Fira Sans"/>
      <family val="2"/>
      <charset val="238"/>
    </font>
    <font>
      <sz val="7"/>
      <color theme="1"/>
      <name val="Czcionka tekstu podstawowego"/>
      <family val="2"/>
      <charset val="238"/>
    </font>
    <font>
      <sz val="7"/>
      <name val="Czcionka tekstu podstawowego"/>
      <charset val="238"/>
    </font>
    <font>
      <vertAlign val="superscript"/>
      <sz val="7"/>
      <name val="Czcionka tekstu podstawowego"/>
      <charset val="238"/>
    </font>
    <font>
      <u/>
      <sz val="9"/>
      <color rgb="FF002060"/>
      <name val="Fira Sans"/>
      <family val="2"/>
      <charset val="238"/>
    </font>
    <font>
      <sz val="9"/>
      <color rgb="FF002060"/>
      <name val="Fira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8">
    <xf numFmtId="0" fontId="0" fillId="0" borderId="0" xfId="0"/>
    <xf numFmtId="0" fontId="13" fillId="0" borderId="0" xfId="0" applyFont="1"/>
    <xf numFmtId="0" fontId="0" fillId="0" borderId="0" xfId="0" applyBorder="1"/>
    <xf numFmtId="3" fontId="14" fillId="0" borderId="1" xfId="0" applyNumberFormat="1" applyFont="1" applyBorder="1" applyAlignment="1">
      <alignment horizontal="right" vertical="center" wrapText="1"/>
    </xf>
    <xf numFmtId="164" fontId="13" fillId="0" borderId="0" xfId="2" applyNumberFormat="1" applyFont="1"/>
    <xf numFmtId="3" fontId="14" fillId="0" borderId="2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7" fillId="2" borderId="0" xfId="0" applyFont="1" applyFill="1"/>
    <xf numFmtId="0" fontId="17" fillId="3" borderId="0" xfId="0" applyFont="1" applyFill="1"/>
    <xf numFmtId="3" fontId="13" fillId="0" borderId="0" xfId="0" applyNumberFormat="1" applyFont="1"/>
    <xf numFmtId="3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0" xfId="0" applyNumberFormat="1" applyFont="1"/>
    <xf numFmtId="3" fontId="0" fillId="0" borderId="0" xfId="0" applyNumberFormat="1"/>
    <xf numFmtId="0" fontId="17" fillId="4" borderId="0" xfId="0" applyFont="1" applyFill="1"/>
    <xf numFmtId="0" fontId="14" fillId="0" borderId="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Border="1"/>
    <xf numFmtId="3" fontId="15" fillId="0" borderId="1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164" fontId="18" fillId="0" borderId="0" xfId="2" applyNumberFormat="1" applyFont="1"/>
    <xf numFmtId="0" fontId="19" fillId="0" borderId="0" xfId="0" applyFont="1" applyBorder="1"/>
    <xf numFmtId="0" fontId="19" fillId="0" borderId="0" xfId="0" applyFont="1"/>
    <xf numFmtId="0" fontId="20" fillId="0" borderId="7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2" fillId="0" borderId="8" xfId="0" applyFont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5" xfId="0" applyFont="1" applyFill="1" applyBorder="1" applyAlignment="1">
      <alignment horizontal="center" wrapText="1"/>
    </xf>
    <xf numFmtId="0" fontId="23" fillId="0" borderId="9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top" wrapText="1"/>
    </xf>
    <xf numFmtId="0" fontId="20" fillId="0" borderId="4" xfId="0" applyFont="1" applyBorder="1" applyAlignment="1">
      <alignment vertical="center" wrapText="1"/>
    </xf>
    <xf numFmtId="3" fontId="20" fillId="0" borderId="7" xfId="0" applyNumberFormat="1" applyFont="1" applyBorder="1" applyAlignment="1">
      <alignment vertical="center" wrapText="1"/>
    </xf>
    <xf numFmtId="3" fontId="20" fillId="0" borderId="4" xfId="0" applyNumberFormat="1" applyFont="1" applyBorder="1" applyAlignment="1">
      <alignment vertical="center" wrapText="1"/>
    </xf>
    <xf numFmtId="0" fontId="20" fillId="0" borderId="7" xfId="0" applyFont="1" applyBorder="1" applyAlignment="1">
      <alignment horizontal="left" vertical="top" wrapText="1" indent="1"/>
    </xf>
    <xf numFmtId="0" fontId="20" fillId="0" borderId="4" xfId="0" applyFont="1" applyBorder="1" applyAlignment="1">
      <alignment horizontal="left" wrapText="1" indent="1"/>
    </xf>
    <xf numFmtId="0" fontId="20" fillId="0" borderId="11" xfId="0" applyFont="1" applyBorder="1" applyAlignment="1">
      <alignment horizontal="left" vertical="top" wrapText="1" indent="1"/>
    </xf>
    <xf numFmtId="0" fontId="0" fillId="0" borderId="0" xfId="0" applyFont="1" applyBorder="1"/>
    <xf numFmtId="0" fontId="0" fillId="0" borderId="0" xfId="0" applyFont="1"/>
    <xf numFmtId="0" fontId="19" fillId="0" borderId="0" xfId="0" applyFont="1" applyFill="1" applyBorder="1"/>
    <xf numFmtId="0" fontId="19" fillId="0" borderId="0" xfId="0" applyFont="1" applyFill="1"/>
    <xf numFmtId="0" fontId="20" fillId="0" borderId="12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19" fillId="0" borderId="0" xfId="0" applyFont="1" applyAlignment="1">
      <alignment vertical="center"/>
    </xf>
    <xf numFmtId="0" fontId="24" fillId="0" borderId="8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6" fillId="0" borderId="14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165" fontId="5" fillId="0" borderId="0" xfId="0" applyNumberFormat="1" applyFont="1"/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/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1" fontId="7" fillId="0" borderId="7" xfId="2" applyNumberFormat="1" applyFont="1" applyBorder="1" applyAlignment="1">
      <alignment horizontal="right" vertical="center" wrapText="1"/>
    </xf>
    <xf numFmtId="1" fontId="7" fillId="0" borderId="17" xfId="2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right" vertical="center" wrapText="1"/>
    </xf>
    <xf numFmtId="1" fontId="7" fillId="0" borderId="3" xfId="2" quotePrefix="1" applyNumberFormat="1" applyFont="1" applyBorder="1" applyAlignment="1">
      <alignment horizontal="right" vertical="center" wrapText="1"/>
    </xf>
    <xf numFmtId="1" fontId="7" fillId="0" borderId="3" xfId="2" applyNumberFormat="1" applyFont="1" applyBorder="1" applyAlignment="1">
      <alignment horizontal="right" vertical="center" wrapText="1"/>
    </xf>
    <xf numFmtId="0" fontId="7" fillId="0" borderId="3" xfId="0" quotePrefix="1" applyFont="1" applyBorder="1" applyAlignment="1">
      <alignment horizontal="right" vertical="center" wrapText="1"/>
    </xf>
    <xf numFmtId="1" fontId="7" fillId="0" borderId="17" xfId="2" quotePrefix="1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4" xfId="0" quotePrefix="1" applyFont="1" applyBorder="1" applyAlignment="1">
      <alignment horizontal="right" vertical="center" wrapText="1"/>
    </xf>
    <xf numFmtId="1" fontId="7" fillId="0" borderId="4" xfId="2" quotePrefix="1" applyNumberFormat="1" applyFont="1" applyBorder="1" applyAlignment="1">
      <alignment horizontal="right" vertical="center" wrapText="1"/>
    </xf>
    <xf numFmtId="1" fontId="7" fillId="0" borderId="6" xfId="2" quotePrefix="1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vertical="top"/>
    </xf>
    <xf numFmtId="0" fontId="6" fillId="0" borderId="8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17" fontId="7" fillId="0" borderId="15" xfId="0" quotePrefix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3" fontId="7" fillId="0" borderId="0" xfId="0" applyNumberFormat="1" applyFont="1"/>
    <xf numFmtId="3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indent="1"/>
    </xf>
    <xf numFmtId="0" fontId="7" fillId="0" borderId="21" xfId="0" applyFont="1" applyBorder="1" applyAlignment="1">
      <alignment vertical="center"/>
    </xf>
    <xf numFmtId="0" fontId="7" fillId="0" borderId="18" xfId="0" applyFont="1" applyBorder="1" applyAlignment="1">
      <alignment horizontal="left" vertical="center" indent="1"/>
    </xf>
    <xf numFmtId="0" fontId="7" fillId="0" borderId="1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9" fillId="0" borderId="0" xfId="0" applyFont="1"/>
    <xf numFmtId="0" fontId="2" fillId="0" borderId="0" xfId="0" applyFont="1"/>
    <xf numFmtId="0" fontId="27" fillId="0" borderId="0" xfId="0" applyFont="1" applyBorder="1"/>
    <xf numFmtId="0" fontId="15" fillId="0" borderId="7" xfId="0" applyFont="1" applyBorder="1" applyAlignment="1">
      <alignment horizontal="left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7" xfId="0" applyNumberFormat="1" applyFont="1" applyBorder="1" applyAlignment="1">
      <alignment horizontal="right" vertical="center" wrapText="1"/>
    </xf>
    <xf numFmtId="0" fontId="27" fillId="0" borderId="0" xfId="0" applyFont="1"/>
    <xf numFmtId="0" fontId="15" fillId="0" borderId="1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3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20" fillId="0" borderId="5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26" fillId="0" borderId="28" xfId="0" applyNumberFormat="1" applyFont="1" applyFill="1" applyBorder="1" applyAlignment="1" applyProtection="1">
      <alignment horizontal="right" vertical="center"/>
    </xf>
    <xf numFmtId="3" fontId="20" fillId="0" borderId="27" xfId="0" applyNumberFormat="1" applyFont="1" applyBorder="1" applyAlignment="1">
      <alignment vertical="center" wrapText="1"/>
    </xf>
    <xf numFmtId="3" fontId="20" fillId="0" borderId="1" xfId="0" applyNumberFormat="1" applyFont="1" applyBorder="1" applyAlignment="1">
      <alignment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0" fillId="0" borderId="0" xfId="0" applyFont="1"/>
    <xf numFmtId="3" fontId="26" fillId="0" borderId="27" xfId="0" applyNumberFormat="1" applyFont="1" applyFill="1" applyBorder="1" applyAlignment="1" applyProtection="1">
      <alignment horizontal="right" vertical="center"/>
    </xf>
    <xf numFmtId="3" fontId="26" fillId="0" borderId="28" xfId="0" applyNumberFormat="1" applyFont="1" applyFill="1" applyBorder="1" applyAlignment="1" applyProtection="1">
      <alignment horizontal="right" vertical="center"/>
    </xf>
    <xf numFmtId="3" fontId="20" fillId="0" borderId="6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20" fillId="0" borderId="27" xfId="0" applyNumberFormat="1" applyFont="1" applyBorder="1" applyAlignment="1">
      <alignment horizontal="right" vertical="center" wrapText="1"/>
    </xf>
    <xf numFmtId="3" fontId="26" fillId="0" borderId="27" xfId="0" applyNumberFormat="1" applyFont="1" applyFill="1" applyBorder="1" applyAlignment="1" applyProtection="1">
      <alignment horizontal="right" vertical="center"/>
    </xf>
    <xf numFmtId="3" fontId="26" fillId="0" borderId="28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/>
    <xf numFmtId="3" fontId="26" fillId="0" borderId="5" xfId="0" applyNumberFormat="1" applyFont="1" applyFill="1" applyBorder="1" applyAlignment="1" applyProtection="1">
      <alignment horizontal="right" vertical="center"/>
    </xf>
    <xf numFmtId="3" fontId="26" fillId="0" borderId="6" xfId="0" applyNumberFormat="1" applyFont="1" applyFill="1" applyBorder="1" applyAlignment="1" applyProtection="1">
      <alignment horizontal="right" vertical="center"/>
    </xf>
    <xf numFmtId="3" fontId="20" fillId="0" borderId="29" xfId="0" applyNumberFormat="1" applyFont="1" applyBorder="1" applyAlignment="1">
      <alignment vertical="center" wrapText="1"/>
    </xf>
    <xf numFmtId="3" fontId="26" fillId="0" borderId="12" xfId="0" applyNumberFormat="1" applyFont="1" applyFill="1" applyBorder="1" applyAlignment="1" applyProtection="1">
      <alignment horizontal="right" vertical="center"/>
    </xf>
    <xf numFmtId="3" fontId="26" fillId="0" borderId="13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 wrapText="1"/>
    </xf>
    <xf numFmtId="3" fontId="26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/>
    <xf numFmtId="0" fontId="7" fillId="0" borderId="8" xfId="0" applyFont="1" applyBorder="1" applyAlignment="1"/>
    <xf numFmtId="0" fontId="7" fillId="0" borderId="8" xfId="0" applyFont="1" applyBorder="1" applyAlignment="1">
      <alignment horizontal="left"/>
    </xf>
    <xf numFmtId="3" fontId="20" fillId="0" borderId="14" xfId="0" applyNumberFormat="1" applyFont="1" applyBorder="1" applyAlignment="1">
      <alignment vertical="center" wrapText="1"/>
    </xf>
    <xf numFmtId="3" fontId="20" fillId="0" borderId="12" xfId="0" applyNumberFormat="1" applyFont="1" applyBorder="1" applyAlignment="1">
      <alignment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0" fontId="32" fillId="0" borderId="0" xfId="0" applyFo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/>
    <xf numFmtId="0" fontId="6" fillId="0" borderId="0" xfId="0" applyFont="1" applyAlignment="1">
      <alignment vertical="top"/>
    </xf>
    <xf numFmtId="0" fontId="8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Border="1"/>
    <xf numFmtId="165" fontId="7" fillId="0" borderId="0" xfId="0" applyNumberFormat="1" applyFont="1"/>
    <xf numFmtId="1" fontId="7" fillId="0" borderId="0" xfId="0" applyNumberFormat="1" applyFont="1"/>
    <xf numFmtId="3" fontId="7" fillId="0" borderId="0" xfId="0" applyNumberFormat="1" applyFont="1" applyBorder="1"/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14" xfId="0" applyNumberFormat="1" applyFont="1" applyFill="1" applyBorder="1" applyAlignment="1" applyProtection="1">
      <alignment horizontal="right" vertical="center"/>
    </xf>
    <xf numFmtId="0" fontId="7" fillId="0" borderId="25" xfId="0" applyFont="1" applyBorder="1" applyAlignment="1">
      <alignment horizontal="left" wrapText="1" indent="1"/>
    </xf>
    <xf numFmtId="3" fontId="7" fillId="0" borderId="5" xfId="0" applyNumberFormat="1" applyFont="1" applyFill="1" applyBorder="1" applyAlignment="1" applyProtection="1">
      <alignment horizontal="right" vertical="center"/>
    </xf>
    <xf numFmtId="3" fontId="7" fillId="0" borderId="6" xfId="0" applyNumberFormat="1" applyFont="1" applyFill="1" applyBorder="1" applyAlignment="1" applyProtection="1">
      <alignment horizontal="right" vertical="center"/>
    </xf>
    <xf numFmtId="0" fontId="7" fillId="0" borderId="7" xfId="0" applyFont="1" applyBorder="1" applyAlignment="1">
      <alignment horizontal="left" vertical="center" wrapText="1" indent="1"/>
    </xf>
    <xf numFmtId="3" fontId="7" fillId="0" borderId="12" xfId="0" applyNumberFormat="1" applyFont="1" applyFill="1" applyBorder="1" applyAlignment="1" applyProtection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wrapText="1" indent="1"/>
    </xf>
    <xf numFmtId="3" fontId="7" fillId="0" borderId="5" xfId="0" applyNumberFormat="1" applyFont="1" applyBorder="1" applyAlignment="1">
      <alignment horizontal="right" wrapText="1"/>
    </xf>
    <xf numFmtId="3" fontId="7" fillId="0" borderId="5" xfId="0" applyNumberFormat="1" applyFont="1" applyFill="1" applyBorder="1" applyAlignment="1" applyProtection="1">
      <alignment horizontal="right"/>
    </xf>
    <xf numFmtId="0" fontId="7" fillId="0" borderId="11" xfId="0" applyFont="1" applyBorder="1" applyAlignment="1">
      <alignment horizontal="left" vertical="center" wrapText="1" inden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3" fontId="20" fillId="0" borderId="27" xfId="0" applyNumberFormat="1" applyFont="1" applyFill="1" applyBorder="1" applyAlignment="1" applyProtection="1">
      <alignment horizontal="right" vertical="center"/>
    </xf>
    <xf numFmtId="3" fontId="20" fillId="0" borderId="28" xfId="0" applyNumberFormat="1" applyFont="1" applyFill="1" applyBorder="1" applyAlignment="1" applyProtection="1">
      <alignment horizontal="right" vertical="center"/>
    </xf>
    <xf numFmtId="3" fontId="20" fillId="0" borderId="5" xfId="0" applyNumberFormat="1" applyFont="1" applyBorder="1" applyAlignment="1">
      <alignment horizontal="right" vertical="center" wrapText="1"/>
    </xf>
    <xf numFmtId="3" fontId="20" fillId="0" borderId="5" xfId="0" applyNumberFormat="1" applyFont="1" applyFill="1" applyBorder="1" applyAlignment="1" applyProtection="1">
      <alignment horizontal="right" vertical="center"/>
    </xf>
    <xf numFmtId="3" fontId="20" fillId="0" borderId="6" xfId="0" applyNumberFormat="1" applyFont="1" applyFill="1" applyBorder="1" applyAlignment="1" applyProtection="1">
      <alignment horizontal="right" vertical="center"/>
    </xf>
    <xf numFmtId="3" fontId="22" fillId="0" borderId="14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20" fillId="0" borderId="1" xfId="0" applyNumberFormat="1" applyFont="1" applyFill="1" applyBorder="1" applyAlignment="1" applyProtection="1">
      <alignment horizontal="right" vertical="center"/>
    </xf>
    <xf numFmtId="3" fontId="20" fillId="0" borderId="2" xfId="0" applyNumberFormat="1" applyFont="1" applyFill="1" applyBorder="1" applyAlignment="1" applyProtection="1">
      <alignment horizontal="right" vertical="center"/>
    </xf>
    <xf numFmtId="3" fontId="20" fillId="0" borderId="5" xfId="0" applyNumberFormat="1" applyFont="1" applyBorder="1" applyAlignment="1">
      <alignment horizontal="right" wrapText="1"/>
    </xf>
    <xf numFmtId="3" fontId="20" fillId="0" borderId="5" xfId="0" applyNumberFormat="1" applyFont="1" applyFill="1" applyBorder="1" applyAlignment="1" applyProtection="1">
      <alignment horizontal="right"/>
    </xf>
    <xf numFmtId="3" fontId="20" fillId="0" borderId="6" xfId="0" applyNumberFormat="1" applyFont="1" applyFill="1" applyBorder="1" applyAlignment="1" applyProtection="1">
      <alignment horizontal="right"/>
    </xf>
    <xf numFmtId="3" fontId="22" fillId="0" borderId="12" xfId="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top"/>
    </xf>
    <xf numFmtId="0" fontId="7" fillId="0" borderId="0" xfId="0" applyFont="1" applyAlignment="1">
      <alignment vertical="top"/>
    </xf>
    <xf numFmtId="0" fontId="20" fillId="0" borderId="6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3" fontId="20" fillId="0" borderId="29" xfId="0" applyNumberFormat="1" applyFont="1" applyBorder="1" applyAlignment="1">
      <alignment horizontal="right" vertical="center" wrapText="1"/>
    </xf>
    <xf numFmtId="165" fontId="22" fillId="0" borderId="0" xfId="0" applyNumberFormat="1" applyFont="1"/>
    <xf numFmtId="3" fontId="20" fillId="0" borderId="5" xfId="0" applyNumberFormat="1" applyFont="1" applyFill="1" applyBorder="1" applyAlignment="1" applyProtection="1">
      <alignment vertical="center"/>
    </xf>
    <xf numFmtId="3" fontId="20" fillId="0" borderId="6" xfId="0" applyNumberFormat="1" applyFont="1" applyFill="1" applyBorder="1" applyAlignment="1" applyProtection="1">
      <alignment vertical="center"/>
    </xf>
    <xf numFmtId="3" fontId="20" fillId="0" borderId="12" xfId="0" applyNumberFormat="1" applyFont="1" applyFill="1" applyBorder="1" applyAlignment="1" applyProtection="1">
      <alignment vertical="center"/>
    </xf>
    <xf numFmtId="3" fontId="20" fillId="0" borderId="14" xfId="0" applyNumberFormat="1" applyFont="1" applyFill="1" applyBorder="1" applyAlignment="1" applyProtection="1">
      <alignment vertical="center"/>
    </xf>
    <xf numFmtId="3" fontId="20" fillId="0" borderId="17" xfId="0" applyNumberFormat="1" applyFont="1" applyFill="1" applyBorder="1" applyAlignment="1" applyProtection="1">
      <alignment vertical="center"/>
    </xf>
    <xf numFmtId="3" fontId="20" fillId="0" borderId="7" xfId="0" applyNumberFormat="1" applyFont="1" applyBorder="1" applyAlignment="1">
      <alignment horizontal="right" vertical="center" wrapText="1"/>
    </xf>
    <xf numFmtId="3" fontId="20" fillId="0" borderId="14" xfId="0" applyNumberFormat="1" applyFont="1" applyFill="1" applyBorder="1" applyAlignment="1" applyProtection="1">
      <alignment horizontal="right" vertical="center"/>
    </xf>
    <xf numFmtId="3" fontId="20" fillId="0" borderId="17" xfId="0" applyNumberFormat="1" applyFont="1" applyFill="1" applyBorder="1" applyAlignment="1" applyProtection="1">
      <alignment horizontal="right" vertical="center"/>
    </xf>
    <xf numFmtId="3" fontId="22" fillId="0" borderId="0" xfId="0" applyNumberFormat="1" applyFont="1"/>
    <xf numFmtId="0" fontId="22" fillId="0" borderId="0" xfId="0" applyFont="1" applyAlignment="1">
      <alignment vertical="center"/>
    </xf>
    <xf numFmtId="0" fontId="22" fillId="0" borderId="8" xfId="0" applyFont="1" applyBorder="1" applyAlignment="1"/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 wrapText="1" indent="1"/>
    </xf>
    <xf numFmtId="3" fontId="22" fillId="0" borderId="0" xfId="0" applyNumberFormat="1" applyFont="1" applyBorder="1" applyAlignment="1">
      <alignment vertical="center"/>
    </xf>
    <xf numFmtId="3" fontId="20" fillId="0" borderId="4" xfId="0" applyNumberFormat="1" applyFont="1" applyFill="1" applyBorder="1" applyAlignment="1" applyProtection="1">
      <alignment horizontal="right" vertical="center"/>
    </xf>
    <xf numFmtId="3" fontId="20" fillId="0" borderId="25" xfId="0" applyNumberFormat="1" applyFont="1" applyFill="1" applyBorder="1" applyAlignment="1" applyProtection="1">
      <alignment horizontal="right" vertical="center"/>
    </xf>
    <xf numFmtId="0" fontId="22" fillId="0" borderId="6" xfId="0" applyFont="1" applyBorder="1"/>
    <xf numFmtId="3" fontId="20" fillId="0" borderId="12" xfId="0" applyNumberFormat="1" applyFont="1" applyFill="1" applyBorder="1" applyAlignment="1" applyProtection="1">
      <alignment horizontal="right" vertical="center"/>
    </xf>
    <xf numFmtId="0" fontId="22" fillId="0" borderId="2" xfId="0" applyFont="1" applyBorder="1" applyAlignment="1">
      <alignment vertical="center"/>
    </xf>
    <xf numFmtId="3" fontId="20" fillId="0" borderId="27" xfId="0" applyNumberFormat="1" applyFont="1" applyFill="1" applyBorder="1" applyAlignment="1" applyProtection="1">
      <alignment vertical="center"/>
    </xf>
    <xf numFmtId="0" fontId="22" fillId="0" borderId="2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36" fillId="0" borderId="0" xfId="0" applyFont="1"/>
    <xf numFmtId="0" fontId="38" fillId="0" borderId="0" xfId="0" applyFont="1"/>
    <xf numFmtId="0" fontId="39" fillId="0" borderId="0" xfId="0" applyFont="1" applyFill="1" applyBorder="1" applyAlignment="1">
      <alignment horizontal="left" vertical="top"/>
    </xf>
    <xf numFmtId="0" fontId="41" fillId="0" borderId="0" xfId="0" applyFont="1"/>
    <xf numFmtId="0" fontId="42" fillId="0" borderId="0" xfId="0" applyFont="1"/>
    <xf numFmtId="0" fontId="20" fillId="0" borderId="29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21" fillId="0" borderId="8" xfId="0" applyFont="1" applyBorder="1" applyAlignment="1">
      <alignment vertical="top"/>
    </xf>
    <xf numFmtId="0" fontId="44" fillId="0" borderId="0" xfId="1" applyFont="1" applyAlignment="1" applyProtection="1"/>
    <xf numFmtId="0" fontId="45" fillId="0" borderId="0" xfId="0" applyFont="1"/>
    <xf numFmtId="0" fontId="45" fillId="0" borderId="0" xfId="0" applyFont="1" applyAlignment="1">
      <alignment horizontal="left" vertical="center"/>
    </xf>
    <xf numFmtId="3" fontId="7" fillId="0" borderId="28" xfId="0" applyNumberFormat="1" applyFont="1" applyFill="1" applyBorder="1" applyAlignment="1" applyProtection="1">
      <alignment horizontal="right" vertical="center"/>
    </xf>
    <xf numFmtId="3" fontId="7" fillId="0" borderId="17" xfId="0" applyNumberFormat="1" applyFont="1" applyFill="1" applyBorder="1" applyAlignment="1" applyProtection="1">
      <alignment horizontal="right" vertical="center"/>
    </xf>
    <xf numFmtId="3" fontId="7" fillId="0" borderId="6" xfId="0" applyNumberFormat="1" applyFont="1" applyFill="1" applyBorder="1" applyAlignment="1" applyProtection="1">
      <alignment horizontal="right"/>
    </xf>
    <xf numFmtId="3" fontId="7" fillId="0" borderId="13" xfId="0" applyNumberFormat="1" applyFont="1" applyBorder="1" applyAlignment="1">
      <alignment horizontal="right" vertical="center"/>
    </xf>
    <xf numFmtId="3" fontId="20" fillId="0" borderId="12" xfId="0" applyNumberFormat="1" applyFont="1" applyFill="1" applyBorder="1" applyAlignment="1" applyProtection="1">
      <alignment horizontal="right" vertical="center"/>
    </xf>
    <xf numFmtId="3" fontId="20" fillId="0" borderId="1" xfId="0" applyNumberFormat="1" applyFont="1" applyFill="1" applyBorder="1" applyAlignment="1" applyProtection="1">
      <alignment horizontal="right" vertical="center"/>
    </xf>
    <xf numFmtId="3" fontId="20" fillId="0" borderId="2" xfId="0" applyNumberFormat="1" applyFont="1" applyFill="1" applyBorder="1" applyAlignment="1" applyProtection="1">
      <alignment horizontal="right" vertical="center"/>
    </xf>
    <xf numFmtId="3" fontId="20" fillId="0" borderId="13" xfId="0" applyNumberFormat="1" applyFont="1" applyFill="1" applyBorder="1" applyAlignment="1" applyProtection="1">
      <alignment horizontal="right" vertical="center"/>
    </xf>
    <xf numFmtId="0" fontId="38" fillId="0" borderId="0" xfId="0" applyFont="1" applyAlignment="1">
      <alignment horizontal="left" vertical="top"/>
    </xf>
    <xf numFmtId="0" fontId="44" fillId="0" borderId="0" xfId="1" applyFont="1" applyAlignment="1" applyProtection="1">
      <alignment horizontal="left" wrapText="1"/>
    </xf>
    <xf numFmtId="0" fontId="44" fillId="0" borderId="0" xfId="1" applyFont="1" applyAlignment="1" applyProtection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20" fillId="0" borderId="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/>
    </xf>
    <xf numFmtId="3" fontId="20" fillId="0" borderId="1" xfId="0" applyNumberFormat="1" applyFont="1" applyBorder="1" applyAlignment="1">
      <alignment horizontal="right" vertical="center" wrapText="1"/>
    </xf>
    <xf numFmtId="3" fontId="20" fillId="0" borderId="27" xfId="0" applyNumberFormat="1" applyFont="1" applyFill="1" applyBorder="1" applyAlignment="1" applyProtection="1">
      <alignment horizontal="right" vertical="center"/>
    </xf>
    <xf numFmtId="3" fontId="20" fillId="0" borderId="28" xfId="0" applyNumberFormat="1" applyFont="1" applyFill="1" applyBorder="1" applyAlignment="1" applyProtection="1">
      <alignment horizontal="right" vertical="center"/>
    </xf>
    <xf numFmtId="3" fontId="20" fillId="0" borderId="14" xfId="0" applyNumberFormat="1" applyFont="1" applyFill="1" applyBorder="1" applyAlignment="1" applyProtection="1">
      <alignment horizontal="right" vertical="center"/>
    </xf>
    <xf numFmtId="3" fontId="20" fillId="0" borderId="17" xfId="0" applyNumberFormat="1" applyFont="1" applyFill="1" applyBorder="1" applyAlignment="1" applyProtection="1">
      <alignment horizontal="right" vertical="center"/>
    </xf>
    <xf numFmtId="3" fontId="20" fillId="0" borderId="1" xfId="0" applyNumberFormat="1" applyFont="1" applyFill="1" applyBorder="1" applyAlignment="1" applyProtection="1">
      <alignment horizontal="right" vertical="center"/>
    </xf>
    <xf numFmtId="3" fontId="20" fillId="0" borderId="2" xfId="0" applyNumberFormat="1" applyFont="1" applyFill="1" applyBorder="1" applyAlignment="1" applyProtection="1">
      <alignment horizontal="right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3" fontId="20" fillId="0" borderId="27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0" fontId="39" fillId="0" borderId="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7" fillId="0" borderId="0" xfId="0" applyFont="1" applyAlignment="1">
      <alignment horizontal="justify" vertical="center" wrapText="1"/>
    </xf>
    <xf numFmtId="0" fontId="18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8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Wykres1!$A$6:$A$7</c:f>
              <c:strCache>
                <c:ptCount val="2"/>
                <c:pt idx="0">
                  <c:v>Liczba spraw wierzytelności konsumenckich przyjętych do obsługi w ciągu 2017 r.</c:v>
                </c:pt>
                <c:pt idx="1">
                  <c:v>Liczba spraw wierzytelności korporacyjnych przyjętych do obsługi w ciągu 2017 r.</c:v>
                </c:pt>
              </c:strCache>
            </c:strRef>
          </c:cat>
          <c:val>
            <c:numRef>
              <c:f>Wykres1!$C$2:$C$3</c:f>
              <c:numCache>
                <c:formatCode>#,##0</c:formatCode>
                <c:ptCount val="2"/>
                <c:pt idx="0">
                  <c:v>40218422</c:v>
                </c:pt>
                <c:pt idx="1">
                  <c:v>8828885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rgbClr val="BED600"/>
              </a:solidFill>
            </c:spPr>
          </c:dPt>
          <c:dPt>
            <c:idx val="1"/>
            <c:bubble3D val="0"/>
            <c:spPr>
              <a:solidFill>
                <a:srgbClr val="BED600">
                  <a:alpha val="30196"/>
                </a:srgb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Wykres1!$A$6:$A$7</c:f>
              <c:strCache>
                <c:ptCount val="2"/>
                <c:pt idx="0">
                  <c:v>Liczba spraw wierzytelności konsumenckich przyjętych do obsługi w ciągu 2017 r.</c:v>
                </c:pt>
                <c:pt idx="1">
                  <c:v>Liczba spraw wierzytelności korporacyjnych przyjętych do obsługi w ciągu 2017 r.</c:v>
                </c:pt>
              </c:strCache>
            </c:strRef>
          </c:cat>
          <c:val>
            <c:numRef>
              <c:f>Wykres1!$B$4:$B$5</c:f>
              <c:numCache>
                <c:formatCode>#,##0</c:formatCode>
                <c:ptCount val="2"/>
                <c:pt idx="0">
                  <c:v>8657099</c:v>
                </c:pt>
                <c:pt idx="1">
                  <c:v>964497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2.7013012262356095E-2"/>
          <c:y val="0.78074673926153093"/>
          <c:w val="0.9165420989043036"/>
          <c:h val="0.950395194036193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BED600"/>
              </a:solidFill>
            </c:spPr>
          </c:dPt>
          <c:dPt>
            <c:idx val="1"/>
            <c:bubble3D val="0"/>
            <c:spPr>
              <a:solidFill>
                <a:srgbClr val="BED600">
                  <a:alpha val="30196"/>
                </a:srgbClr>
              </a:solidFill>
            </c:spPr>
          </c:dPt>
          <c:dLbls>
            <c:dLbl>
              <c:idx val="0"/>
              <c:layout>
                <c:manualLayout>
                  <c:x val="-0.20108333333333334"/>
                  <c:y val="-5.835154138812803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13333333333334"/>
                  <c:y val="-3.79285019022832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Wykres1!$A$4:$A$5</c:f>
              <c:strCache>
                <c:ptCount val="2"/>
                <c:pt idx="0">
                  <c:v>Wierzytelności konsumenckie przyjęte do obsługi w ciągu 2017 r.</c:v>
                </c:pt>
                <c:pt idx="1">
                  <c:v>Wierzytelności korporacyjne przyjęte do obsługi w ciągu 2017 r.</c:v>
                </c:pt>
              </c:strCache>
            </c:strRef>
          </c:cat>
          <c:val>
            <c:numRef>
              <c:f>Wykres1!$C$4:$C$5</c:f>
              <c:numCache>
                <c:formatCode>#,##0</c:formatCode>
                <c:ptCount val="2"/>
                <c:pt idx="0">
                  <c:v>25878665</c:v>
                </c:pt>
                <c:pt idx="1">
                  <c:v>14339757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3866877751392188E-2"/>
          <c:y val="0.76902427677940688"/>
          <c:w val="0.70817620019719751"/>
          <c:h val="0.962809834766277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Wykres2!$A$4:$A$5</c:f>
              <c:strCache>
                <c:ptCount val="2"/>
                <c:pt idx="0">
                  <c:v>Wierzytelności konsumenckie przyjęte do obsługi w 2017 r.</c:v>
                </c:pt>
                <c:pt idx="1">
                  <c:v>Wierzytelności korporacyjne przyjęte do obsługi w 2017 r.</c:v>
                </c:pt>
              </c:strCache>
            </c:strRef>
          </c:cat>
          <c:val>
            <c:numRef>
              <c:f>Wykres2!$C$2:$C$3</c:f>
              <c:numCache>
                <c:formatCode>#,##0</c:formatCode>
                <c:ptCount val="2"/>
                <c:pt idx="0">
                  <c:v>40218422</c:v>
                </c:pt>
                <c:pt idx="1">
                  <c:v>8828885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Wykres2!$A$4:$A$5</c:f>
              <c:strCache>
                <c:ptCount val="2"/>
                <c:pt idx="0">
                  <c:v>Wierzytelności konsumenckie przyjęte do obsługi w 2017 r.</c:v>
                </c:pt>
                <c:pt idx="1">
                  <c:v>Wierzytelności korporacyjne przyjęte do obsługi w 2017 r.</c:v>
                </c:pt>
              </c:strCache>
            </c:strRef>
          </c:cat>
          <c:val>
            <c:numRef>
              <c:f>Wykres2!$D$4:$D$5</c:f>
              <c:numCache>
                <c:formatCode>0.0%</c:formatCode>
                <c:ptCount val="2"/>
                <c:pt idx="0">
                  <c:v>0.89975706733061744</c:v>
                </c:pt>
                <c:pt idx="1">
                  <c:v>0.1002429326693825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2.7013012262356095E-2"/>
          <c:y val="0.81576181533107039"/>
          <c:w val="0.86362538016081325"/>
          <c:h val="0.95039519403619399"/>
        </c:manualLayout>
      </c:layout>
      <c:overlay val="0"/>
      <c:txPr>
        <a:bodyPr/>
        <a:lstStyle/>
        <a:p>
          <a:pPr rtl="0">
            <a:defRPr sz="8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2.8222222222222221E-2"/>
                  <c:y val="7.002184966575364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541111111111112"/>
                  <c:y val="-0.1342085451926944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Wykres2!$A$4:$A$5</c:f>
              <c:strCache>
                <c:ptCount val="2"/>
                <c:pt idx="0">
                  <c:v>Wierzytelności konsumenckie przyjęte do obsługi w 2017 r.</c:v>
                </c:pt>
                <c:pt idx="1">
                  <c:v>Wierzytelności korporacyjne przyjęte do obsługi w 2017 r.</c:v>
                </c:pt>
              </c:strCache>
            </c:strRef>
          </c:cat>
          <c:val>
            <c:numRef>
              <c:f>Wykres2!$E$4:$E$5</c:f>
              <c:numCache>
                <c:formatCode>0.0%</c:formatCode>
                <c:ptCount val="2"/>
                <c:pt idx="0">
                  <c:v>0.64345301762460994</c:v>
                </c:pt>
                <c:pt idx="1">
                  <c:v>0.35654698237539006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6.9144412503992558E-2"/>
          <c:y val="0.79528248246868483"/>
          <c:w val="0.86692580094154903"/>
          <c:h val="0.962809834766277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11</xdr:row>
      <xdr:rowOff>9525</xdr:rowOff>
    </xdr:from>
    <xdr:to>
      <xdr:col>0</xdr:col>
      <xdr:colOff>3838575</xdr:colOff>
      <xdr:row>35</xdr:row>
      <xdr:rowOff>19050</xdr:rowOff>
    </xdr:to>
    <xdr:graphicFrame macro="">
      <xdr:nvGraphicFramePr>
        <xdr:cNvPr id="1037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3867150</xdr:colOff>
      <xdr:row>11</xdr:row>
      <xdr:rowOff>9525</xdr:rowOff>
    </xdr:from>
    <xdr:to>
      <xdr:col>0</xdr:col>
      <xdr:colOff>7467600</xdr:colOff>
      <xdr:row>35</xdr:row>
      <xdr:rowOff>19050</xdr:rowOff>
    </xdr:to>
    <xdr:graphicFrame macro="">
      <xdr:nvGraphicFramePr>
        <xdr:cNvPr id="1038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0.40217</cdr:x>
      <cdr:y>0.00499</cdr:y>
    </cdr:from>
    <cdr:to>
      <cdr:x>0.62706</cdr:x>
      <cdr:y>0.0941</cdr:y>
    </cdr:to>
    <cdr:sp macro="" textlink="Wykres1!$B$1">
      <cdr:nvSpPr>
        <cdr:cNvPr id="3" name="pole tekstowe 1"/>
        <cdr:cNvSpPr txBox="1"/>
      </cdr:nvSpPr>
      <cdr:spPr>
        <a:xfrm xmlns:a="http://schemas.openxmlformats.org/drawingml/2006/main">
          <a:off x="1447801" y="21718"/>
          <a:ext cx="809625" cy="387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67358A0-E9FB-4BB6-AE59-ADC77E101F4A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Liczba spraw</a:t>
          </a:fld>
          <a:endParaRPr lang="pl-PL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0.27973</cdr:x>
      <cdr:y>0.00437</cdr:y>
    </cdr:from>
    <cdr:to>
      <cdr:x>0.71244</cdr:x>
      <cdr:y>0.08752</cdr:y>
    </cdr:to>
    <cdr:sp macro="" textlink="Wykres1!$C$1">
      <cdr:nvSpPr>
        <cdr:cNvPr id="2" name="pole tekstowe 1"/>
        <cdr:cNvSpPr txBox="1"/>
      </cdr:nvSpPr>
      <cdr:spPr>
        <a:xfrm xmlns:a="http://schemas.openxmlformats.org/drawingml/2006/main">
          <a:off x="1009650" y="19022"/>
          <a:ext cx="1562100" cy="361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B19B9BC-C97D-42F2-81F0-891BD2993D76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Wartość nominalna w tys. zł</a:t>
          </a:fld>
          <a:endParaRPr lang="pl-PL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180975</xdr:rowOff>
    </xdr:from>
    <xdr:to>
      <xdr:col>0</xdr:col>
      <xdr:colOff>3790950</xdr:colOff>
      <xdr:row>33</xdr:row>
      <xdr:rowOff>9525</xdr:rowOff>
    </xdr:to>
    <xdr:graphicFrame macro="">
      <xdr:nvGraphicFramePr>
        <xdr:cNvPr id="206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3867150</xdr:colOff>
      <xdr:row>8</xdr:row>
      <xdr:rowOff>180975</xdr:rowOff>
    </xdr:from>
    <xdr:to>
      <xdr:col>0</xdr:col>
      <xdr:colOff>7467600</xdr:colOff>
      <xdr:row>33</xdr:row>
      <xdr:rowOff>9525</xdr:rowOff>
    </xdr:to>
    <xdr:graphicFrame macro="">
      <xdr:nvGraphicFramePr>
        <xdr:cNvPr id="2062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0.29633</cdr:x>
      <cdr:y>0.00937</cdr:y>
    </cdr:from>
    <cdr:to>
      <cdr:x>0.82285</cdr:x>
      <cdr:y>0.07003</cdr:y>
    </cdr:to>
    <cdr:sp macro="" textlink="Wykres2!$D$1">
      <cdr:nvSpPr>
        <cdr:cNvPr id="3" name="pole tekstowe 1"/>
        <cdr:cNvSpPr txBox="1"/>
      </cdr:nvSpPr>
      <cdr:spPr>
        <a:xfrm xmlns:a="http://schemas.openxmlformats.org/drawingml/2006/main">
          <a:off x="1066801" y="40782"/>
          <a:ext cx="1895475" cy="264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C92A8F7-75D3-409D-B382-28AC34A65AC9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Udział w liczbie prowadzonych spraw</a:t>
          </a:fld>
          <a:endParaRPr lang="pl-PL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0.23499</cdr:x>
      <cdr:y>0.0175</cdr:y>
    </cdr:from>
    <cdr:to>
      <cdr:x>0.85482</cdr:x>
      <cdr:y>0.08096</cdr:y>
    </cdr:to>
    <cdr:sp macro="" textlink="Wykres2!$E$1">
      <cdr:nvSpPr>
        <cdr:cNvPr id="2" name="pole tekstowe 1"/>
        <cdr:cNvSpPr txBox="1"/>
      </cdr:nvSpPr>
      <cdr:spPr>
        <a:xfrm xmlns:a="http://schemas.openxmlformats.org/drawingml/2006/main">
          <a:off x="847725" y="76176"/>
          <a:ext cx="2238375" cy="276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8A277BE-B09B-4B3D-9161-BD242C049372}" type="TxLink">
            <a:rPr lang="en-US" sz="800" b="0" i="0" u="none" strike="noStrike">
              <a:solidFill>
                <a:srgbClr val="000000"/>
              </a:solidFill>
              <a:latin typeface="Czcionka tekstu podstawowego"/>
            </a:rPr>
            <a:pPr/>
            <a:t>Udział w wartości nominalnej wierzytelności</a:t>
          </a:fld>
          <a:endParaRPr lang="pl-PL" sz="110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zcionka-Fira_Sans">
      <a:majorFont>
        <a:latin typeface="Fira Sans"/>
        <a:ea typeface=""/>
        <a:cs typeface=""/>
      </a:majorFont>
      <a:minorFont>
        <a:latin typeface="Fira Sans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3" sqref="B3"/>
    </sheetView>
  </sheetViews>
  <sheetFormatPr defaultColWidth="9" defaultRowHeight="11.55"/>
  <cols>
    <col min="1" max="7" width="9" style="219"/>
    <col min="8" max="8" width="16.6640625" style="219" customWidth="1"/>
    <col min="9" max="16384" width="9" style="219"/>
  </cols>
  <sheetData>
    <row r="1" spans="1:8">
      <c r="A1" s="219" t="s">
        <v>4</v>
      </c>
    </row>
    <row r="3" spans="1:8">
      <c r="A3" s="219" t="s">
        <v>3</v>
      </c>
    </row>
    <row r="5" spans="1:8" s="256" customFormat="1" ht="20.05" customHeight="1">
      <c r="A5" s="255" t="s">
        <v>100</v>
      </c>
    </row>
    <row r="6" spans="1:8" s="257" customFormat="1" ht="30.1" customHeight="1">
      <c r="A6" s="268" t="s">
        <v>164</v>
      </c>
      <c r="B6" s="268"/>
      <c r="C6" s="268"/>
      <c r="D6" s="268"/>
      <c r="E6" s="268"/>
      <c r="F6" s="268"/>
      <c r="G6" s="268"/>
      <c r="H6" s="268"/>
    </row>
    <row r="7" spans="1:8" s="257" customFormat="1" ht="30.1" customHeight="1">
      <c r="A7" s="268" t="s">
        <v>126</v>
      </c>
      <c r="B7" s="268"/>
      <c r="C7" s="268"/>
      <c r="D7" s="268"/>
      <c r="E7" s="268"/>
      <c r="F7" s="268"/>
      <c r="G7" s="268"/>
      <c r="H7" s="268"/>
    </row>
    <row r="8" spans="1:8" s="257" customFormat="1" ht="30.1" customHeight="1">
      <c r="A8" s="268" t="s">
        <v>165</v>
      </c>
      <c r="B8" s="268"/>
      <c r="C8" s="268"/>
      <c r="D8" s="268"/>
      <c r="E8" s="268"/>
      <c r="F8" s="268"/>
      <c r="G8" s="268"/>
      <c r="H8" s="268"/>
    </row>
    <row r="9" spans="1:8" s="257" customFormat="1" ht="30.1" customHeight="1">
      <c r="A9" s="268" t="s">
        <v>127</v>
      </c>
      <c r="B9" s="268"/>
      <c r="C9" s="268"/>
      <c r="D9" s="268"/>
      <c r="E9" s="268"/>
      <c r="F9" s="268"/>
      <c r="G9" s="268"/>
      <c r="H9" s="268"/>
    </row>
    <row r="10" spans="1:8" s="257" customFormat="1" ht="30.1" customHeight="1">
      <c r="A10" s="268" t="s">
        <v>166</v>
      </c>
      <c r="B10" s="268"/>
      <c r="C10" s="268"/>
      <c r="D10" s="268"/>
      <c r="E10" s="268"/>
      <c r="F10" s="268"/>
      <c r="G10" s="268"/>
      <c r="H10" s="268"/>
    </row>
    <row r="11" spans="1:8" s="256" customFormat="1" ht="20.05" customHeight="1">
      <c r="A11" s="255" t="s">
        <v>128</v>
      </c>
    </row>
    <row r="12" spans="1:8" s="256" customFormat="1" ht="20.05" customHeight="1">
      <c r="A12" s="255" t="s">
        <v>167</v>
      </c>
    </row>
    <row r="13" spans="1:8" s="256" customFormat="1" ht="20.05" customHeight="1">
      <c r="A13" s="255" t="s">
        <v>129</v>
      </c>
    </row>
    <row r="14" spans="1:8" s="256" customFormat="1" ht="20.05" customHeight="1">
      <c r="A14" s="255" t="s">
        <v>169</v>
      </c>
    </row>
    <row r="15" spans="1:8" s="256" customFormat="1" ht="20.05" customHeight="1">
      <c r="A15" s="255" t="s">
        <v>168</v>
      </c>
    </row>
    <row r="16" spans="1:8" s="256" customFormat="1" ht="20.05" customHeight="1">
      <c r="A16" s="255" t="s">
        <v>142</v>
      </c>
    </row>
    <row r="17" spans="1:8" s="256" customFormat="1" ht="20.05" customHeight="1">
      <c r="A17" s="255" t="s">
        <v>170</v>
      </c>
    </row>
    <row r="18" spans="1:8" s="256" customFormat="1" ht="20.05" customHeight="1">
      <c r="A18" s="255" t="s">
        <v>171</v>
      </c>
    </row>
    <row r="19" spans="1:8" s="256" customFormat="1" ht="20.05" customHeight="1">
      <c r="A19" s="255" t="s">
        <v>130</v>
      </c>
    </row>
    <row r="20" spans="1:8" s="256" customFormat="1" ht="20.05" customHeight="1">
      <c r="A20" s="255" t="s">
        <v>172</v>
      </c>
    </row>
    <row r="21" spans="1:8" s="256" customFormat="1" ht="20.05" customHeight="1">
      <c r="A21" s="255" t="s">
        <v>131</v>
      </c>
    </row>
    <row r="22" spans="1:8" s="256" customFormat="1" ht="20.05" customHeight="1">
      <c r="A22" s="255" t="s">
        <v>173</v>
      </c>
    </row>
    <row r="23" spans="1:8" s="256" customFormat="1" ht="20.05" customHeight="1">
      <c r="A23" s="255" t="s">
        <v>174</v>
      </c>
    </row>
    <row r="24" spans="1:8" s="256" customFormat="1" ht="20.05" customHeight="1">
      <c r="A24" s="255" t="s">
        <v>175</v>
      </c>
    </row>
    <row r="25" spans="1:8" s="256" customFormat="1" ht="20.05" customHeight="1">
      <c r="A25" s="255" t="s">
        <v>176</v>
      </c>
    </row>
    <row r="26" spans="1:8" s="256" customFormat="1" ht="20.05" customHeight="1">
      <c r="A26" s="255" t="s">
        <v>177</v>
      </c>
    </row>
    <row r="27" spans="1:8" s="256" customFormat="1" ht="30.1" customHeight="1">
      <c r="A27" s="267" t="s">
        <v>178</v>
      </c>
      <c r="B27" s="267"/>
      <c r="C27" s="267"/>
      <c r="D27" s="267"/>
      <c r="E27" s="267"/>
      <c r="F27" s="267"/>
      <c r="G27" s="267"/>
      <c r="H27" s="267"/>
    </row>
  </sheetData>
  <mergeCells count="6">
    <mergeCell ref="A27:H27"/>
    <mergeCell ref="A7:H7"/>
    <mergeCell ref="A6:H6"/>
    <mergeCell ref="A8:H8"/>
    <mergeCell ref="A9:H9"/>
    <mergeCell ref="A10:H10"/>
  </mergeCells>
  <hyperlinks>
    <hyperlink ref="A27" location="'Tabl.22-23'!A1" display="Tablica 23. Wybrane pozycje rachunku zysku i strat 63 podmiotów prowadzących działalność windykacyjną - dane panelowe  "/>
    <hyperlink ref="A26" location="'Tabl.22-23'!A1" display="Tablica 22. Wybrane pozycje rachunku zysku i strat 69 podmiotów prowadzących działalność windykacyjną  "/>
    <hyperlink ref="A25" location="Tabl.21!A1" display="Tablica 21. Wybrane pozycje bilansu 63 podmiotów prowadzących działalność windykacyjną  - dane panelowe  "/>
    <hyperlink ref="A24" location="Tabl.20!A1" display="Tablica 20. Wybrane pozycje bilansu 69 podmiotów prowadzących działalność windykacyjną "/>
    <hyperlink ref="A23" location="'Tabl.17-19'!A1" display="Tablica 19. Wartość wierzytelności obsługiwanych na rzecz funduszy sekurytyzacyjnych - dane panelowe  "/>
    <hyperlink ref="A22" location="'Tabl.17-19'!A1" display="Tablica 18. Liczba wierzytelności obsługiwanych na rzecz funduszy sekurytyzacyjnych -dane panelowe  "/>
    <hyperlink ref="A21" location="'Tabl.17-19'!A1" display="Tablica 17. Liczba i wartość wierzytelności obsługiwanych na rzecz funduszy sekurytyzacyjnych w 2018 r."/>
    <hyperlink ref="A20" location="'Tabl.15-16'!A1" display="Tablica 16. Wartość odzyskanych wierzytelności - dane panelowe "/>
    <hyperlink ref="A19" location="'Tabl.15-16'!A1" display="Tablica 15. Wartość odzyskanych wierzytelności obsługiwanych w 2018 r."/>
    <hyperlink ref="A18" location="'Tabl.12-14'!A1" display="Tablica 14. Wartość nominalna czynnych wierzytelności przyjętych do obsługi - dane panelowe  "/>
    <hyperlink ref="A17" location="'Tabl.12-14'!A1" display="Tablica 13. Liczba czynnych wierzytelności przyjętych do obsługi - dane panelowe "/>
    <hyperlink ref="A16" location="'Tabl.12-14'!A1" display="Tablica 12. Liczba i wartość nominalna czynnych wierzytelności przyjętych do obsługi w 2018 r."/>
    <hyperlink ref="A15" location="'Tabl.9-11'!A1" display="Tablica 11. Wartość nominalna wierzytelności przyjętych do obsługi - dane panelowe  "/>
    <hyperlink ref="A14" location="'Tabl.9-11'!A1" display="Tablica 10. Liczba wierzytelności przyjętych do obsługi - dane panelowe "/>
    <hyperlink ref="A13" location="'Tabl.9-11'!A1" display="Tablica 9. Liczba i wartość nominalna wierzytelności przyjętych do obsługi w 2018 r."/>
    <hyperlink ref="A12" location="'Tabl.7-8'!A1" display="Tablica 8. Podmioty prowadzące działalność windykacyjną według wybranych kryteriów - dane panelowe "/>
    <hyperlink ref="A11" location="'Tabl.7-8'!A1" display="Tablica 7. Podmioty prowadzące działalność windykacyjną według wybranych kryteriów"/>
    <hyperlink ref="A10" location="'Tabl.5-6'!A1" display="Tablica 6. Liczba pracujących zajmujących się działalnością windykacyjną w podmiotach według zakresu prowadzonej działalności - dane panelowe "/>
    <hyperlink ref="A9" location="'Tabl.5-6'!A1" display="Tablica 5. Liczba pracujących zajmujących się działalnością windykacyjną w podmiotach według zakresu prowadzonej działalności"/>
    <hyperlink ref="A8" location="'Tabl.3-4'!A1" display="Tablica 4. Liczba podmiotów prowadzących działalność windykacyjną według przeważającego udziałowca w kapitale podstawowym - dane panelowe "/>
    <hyperlink ref="A7" location="'Tabl.3-4'!A1" display="Tablica 3. Liczba podmiotów prowadzących działalność windykacyjną według przeważającego udziałowca w kapitale podstawowym"/>
    <hyperlink ref="A6" location="'Tabl.1-2'!A1" display="Tablica 2. Podmioty prowadzące działalność windykacyjną według formy prawnej i zakresu działalności - dane panelowe "/>
    <hyperlink ref="A5" location="'Tabl.1-2'!A1" display="Tablica 1. Podmioty prowadzące działalność windykacyjną według formy prawnej i zakresu działalności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B28" workbookViewId="0">
      <selection activeCell="K19" sqref="K19"/>
    </sheetView>
  </sheetViews>
  <sheetFormatPr defaultColWidth="9" defaultRowHeight="10.9"/>
  <cols>
    <col min="1" max="1" width="1.21875" style="24" hidden="1" customWidth="1"/>
    <col min="2" max="2" width="30.33203125" style="24" customWidth="1"/>
    <col min="3" max="3" width="9.33203125" style="24" customWidth="1"/>
    <col min="4" max="4" width="8" style="24" customWidth="1"/>
    <col min="5" max="5" width="8.88671875" style="24" customWidth="1"/>
    <col min="6" max="6" width="9.21875" style="24" customWidth="1"/>
    <col min="7" max="7" width="10.44140625" style="24" customWidth="1"/>
    <col min="8" max="8" width="10.33203125" style="24" customWidth="1"/>
    <col min="9" max="16384" width="9" style="24"/>
  </cols>
  <sheetData>
    <row r="1" spans="1:8" ht="21.75" customHeight="1">
      <c r="A1" s="23" t="s">
        <v>35</v>
      </c>
      <c r="B1" s="254" t="s">
        <v>154</v>
      </c>
      <c r="C1" s="57"/>
      <c r="D1" s="57"/>
      <c r="E1" s="57"/>
      <c r="F1" s="57"/>
      <c r="G1" s="57"/>
      <c r="H1" s="57"/>
    </row>
    <row r="2" spans="1:8" ht="13.6" customHeight="1">
      <c r="B2" s="332" t="s">
        <v>5</v>
      </c>
      <c r="C2" s="325" t="s">
        <v>116</v>
      </c>
      <c r="D2" s="326"/>
      <c r="E2" s="325" t="s">
        <v>85</v>
      </c>
      <c r="F2" s="329"/>
      <c r="G2" s="329"/>
      <c r="H2" s="329"/>
    </row>
    <row r="3" spans="1:8" ht="30.75" customHeight="1">
      <c r="A3" s="25"/>
      <c r="B3" s="333"/>
      <c r="C3" s="327"/>
      <c r="D3" s="328"/>
      <c r="E3" s="330" t="s">
        <v>117</v>
      </c>
      <c r="F3" s="326"/>
      <c r="G3" s="330" t="s">
        <v>118</v>
      </c>
      <c r="H3" s="331"/>
    </row>
    <row r="4" spans="1:8" ht="18.7" customHeight="1">
      <c r="A4" s="25"/>
      <c r="B4" s="333"/>
      <c r="C4" s="21" t="s">
        <v>155</v>
      </c>
      <c r="D4" s="21">
        <v>2018</v>
      </c>
      <c r="E4" s="21" t="s">
        <v>155</v>
      </c>
      <c r="F4" s="21">
        <v>2018</v>
      </c>
      <c r="G4" s="21" t="s">
        <v>155</v>
      </c>
      <c r="H4" s="22">
        <v>2018</v>
      </c>
    </row>
    <row r="5" spans="1:8" ht="15.8" customHeight="1" thickBot="1">
      <c r="A5" s="25"/>
      <c r="B5" s="334"/>
      <c r="C5" s="335" t="s">
        <v>181</v>
      </c>
      <c r="D5" s="336"/>
      <c r="E5" s="336"/>
      <c r="F5" s="336"/>
      <c r="G5" s="336"/>
      <c r="H5" s="337"/>
    </row>
    <row r="6" spans="1:8" s="122" customFormat="1" ht="20.05" customHeight="1">
      <c r="A6" s="118"/>
      <c r="B6" s="119" t="s">
        <v>49</v>
      </c>
      <c r="C6" s="120">
        <v>5462119</v>
      </c>
      <c r="D6" s="120">
        <v>4619594</v>
      </c>
      <c r="E6" s="120">
        <v>4899054</v>
      </c>
      <c r="F6" s="120">
        <v>3979864</v>
      </c>
      <c r="G6" s="120">
        <v>563065</v>
      </c>
      <c r="H6" s="121">
        <v>639730</v>
      </c>
    </row>
    <row r="7" spans="1:8" ht="20.05" customHeight="1">
      <c r="A7" s="25"/>
      <c r="B7" s="6" t="s">
        <v>51</v>
      </c>
      <c r="C7" s="3">
        <v>52497</v>
      </c>
      <c r="D7" s="3">
        <v>59649</v>
      </c>
      <c r="E7" s="3">
        <v>49714</v>
      </c>
      <c r="F7" s="3">
        <v>57254</v>
      </c>
      <c r="G7" s="3">
        <v>2783</v>
      </c>
      <c r="H7" s="5">
        <v>2395</v>
      </c>
    </row>
    <row r="8" spans="1:8" ht="20.05" customHeight="1">
      <c r="A8" s="25"/>
      <c r="B8" s="6" t="s">
        <v>50</v>
      </c>
      <c r="C8" s="3">
        <v>88821</v>
      </c>
      <c r="D8" s="3">
        <v>95196</v>
      </c>
      <c r="E8" s="3">
        <v>66038</v>
      </c>
      <c r="F8" s="3">
        <v>67063</v>
      </c>
      <c r="G8" s="3">
        <v>22783</v>
      </c>
      <c r="H8" s="5">
        <v>28133</v>
      </c>
    </row>
    <row r="9" spans="1:8" ht="20.05" customHeight="1">
      <c r="A9" s="25"/>
      <c r="B9" s="6" t="s">
        <v>52</v>
      </c>
      <c r="C9" s="3">
        <v>71334</v>
      </c>
      <c r="D9" s="3">
        <v>85644</v>
      </c>
      <c r="E9" s="3">
        <v>51529</v>
      </c>
      <c r="F9" s="3">
        <v>65705</v>
      </c>
      <c r="G9" s="3">
        <v>19805</v>
      </c>
      <c r="H9" s="5">
        <v>19939</v>
      </c>
    </row>
    <row r="10" spans="1:8" ht="20.05" customHeight="1">
      <c r="A10" s="25"/>
      <c r="B10" s="6" t="s">
        <v>53</v>
      </c>
      <c r="C10" s="3">
        <v>270896</v>
      </c>
      <c r="D10" s="3">
        <v>21454</v>
      </c>
      <c r="E10" s="3">
        <v>268893</v>
      </c>
      <c r="F10" s="3">
        <v>20780</v>
      </c>
      <c r="G10" s="3">
        <v>2003</v>
      </c>
      <c r="H10" s="5">
        <v>674</v>
      </c>
    </row>
    <row r="11" spans="1:8" ht="20.05" customHeight="1">
      <c r="A11" s="25"/>
      <c r="B11" s="6" t="s">
        <v>54</v>
      </c>
      <c r="C11" s="3">
        <v>5015341</v>
      </c>
      <c r="D11" s="3">
        <v>4395209</v>
      </c>
      <c r="E11" s="3">
        <v>4490676</v>
      </c>
      <c r="F11" s="3">
        <v>3800823</v>
      </c>
      <c r="G11" s="3">
        <v>524665</v>
      </c>
      <c r="H11" s="5">
        <v>594386</v>
      </c>
    </row>
    <row r="12" spans="1:8" ht="20.05" customHeight="1">
      <c r="A12" s="25"/>
      <c r="B12" s="6" t="s">
        <v>55</v>
      </c>
      <c r="C12" s="3">
        <v>35340</v>
      </c>
      <c r="D12" s="3">
        <v>32790</v>
      </c>
      <c r="E12" s="3">
        <v>10563</v>
      </c>
      <c r="F12" s="3">
        <v>15019</v>
      </c>
      <c r="G12" s="3">
        <v>24777</v>
      </c>
      <c r="H12" s="5">
        <v>17771</v>
      </c>
    </row>
    <row r="13" spans="1:8" ht="20.05" customHeight="1">
      <c r="A13" s="25"/>
      <c r="B13" s="6" t="s">
        <v>56</v>
      </c>
      <c r="C13" s="3">
        <v>4969258</v>
      </c>
      <c r="D13" s="3">
        <v>4361419</v>
      </c>
      <c r="E13" s="3">
        <v>4473550</v>
      </c>
      <c r="F13" s="3">
        <v>3785804</v>
      </c>
      <c r="G13" s="3">
        <v>495708</v>
      </c>
      <c r="H13" s="5">
        <v>575615</v>
      </c>
    </row>
    <row r="14" spans="1:8" ht="20.05" customHeight="1">
      <c r="A14" s="25"/>
      <c r="B14" s="6" t="s">
        <v>57</v>
      </c>
      <c r="C14" s="3">
        <v>34564</v>
      </c>
      <c r="D14" s="3">
        <v>48086</v>
      </c>
      <c r="E14" s="3">
        <v>23733</v>
      </c>
      <c r="F14" s="3">
        <v>33944</v>
      </c>
      <c r="G14" s="3">
        <v>10831</v>
      </c>
      <c r="H14" s="5">
        <v>14142</v>
      </c>
    </row>
    <row r="15" spans="1:8" s="122" customFormat="1" ht="20.05" customHeight="1">
      <c r="A15" s="118"/>
      <c r="B15" s="8" t="s">
        <v>58</v>
      </c>
      <c r="C15" s="26">
        <v>1568259</v>
      </c>
      <c r="D15" s="26">
        <v>1406247</v>
      </c>
      <c r="E15" s="26">
        <v>719879</v>
      </c>
      <c r="F15" s="26">
        <v>758339</v>
      </c>
      <c r="G15" s="26">
        <v>848380</v>
      </c>
      <c r="H15" s="27">
        <v>647908</v>
      </c>
    </row>
    <row r="16" spans="1:8" ht="20.05" customHeight="1">
      <c r="A16" s="25"/>
      <c r="B16" s="6" t="s">
        <v>59</v>
      </c>
      <c r="C16" s="3">
        <v>3125</v>
      </c>
      <c r="D16" s="3">
        <v>3342</v>
      </c>
      <c r="E16" s="3">
        <v>1456</v>
      </c>
      <c r="F16" s="3">
        <v>1203</v>
      </c>
      <c r="G16" s="3">
        <v>1669</v>
      </c>
      <c r="H16" s="5">
        <v>2139</v>
      </c>
    </row>
    <row r="17" spans="1:8" ht="20.05" customHeight="1">
      <c r="A17" s="25"/>
      <c r="B17" s="6" t="s">
        <v>60</v>
      </c>
      <c r="C17" s="3">
        <v>559819</v>
      </c>
      <c r="D17" s="3">
        <v>504083</v>
      </c>
      <c r="E17" s="3">
        <v>240925</v>
      </c>
      <c r="F17" s="3">
        <v>250090</v>
      </c>
      <c r="G17" s="3">
        <v>318894</v>
      </c>
      <c r="H17" s="5">
        <v>253993</v>
      </c>
    </row>
    <row r="18" spans="1:8" ht="20.05" customHeight="1">
      <c r="A18" s="25"/>
      <c r="B18" s="6" t="s">
        <v>61</v>
      </c>
      <c r="C18" s="3">
        <v>961178</v>
      </c>
      <c r="D18" s="3">
        <v>849778</v>
      </c>
      <c r="E18" s="3">
        <v>456588</v>
      </c>
      <c r="F18" s="3">
        <v>475580</v>
      </c>
      <c r="G18" s="3">
        <v>504590</v>
      </c>
      <c r="H18" s="5">
        <v>374198</v>
      </c>
    </row>
    <row r="19" spans="1:8" ht="20.05" customHeight="1">
      <c r="A19" s="25"/>
      <c r="B19" s="6" t="s">
        <v>62</v>
      </c>
      <c r="C19" s="3">
        <v>688420</v>
      </c>
      <c r="D19" s="3">
        <v>639290</v>
      </c>
      <c r="E19" s="3">
        <v>228627</v>
      </c>
      <c r="F19" s="3">
        <v>266839</v>
      </c>
      <c r="G19" s="3">
        <v>459793</v>
      </c>
      <c r="H19" s="5">
        <v>372451</v>
      </c>
    </row>
    <row r="20" spans="1:8" ht="20.05" customHeight="1">
      <c r="A20" s="25"/>
      <c r="B20" s="6" t="s">
        <v>63</v>
      </c>
      <c r="C20" s="3">
        <v>44137</v>
      </c>
      <c r="D20" s="3">
        <v>49044</v>
      </c>
      <c r="E20" s="3">
        <v>20910</v>
      </c>
      <c r="F20" s="3">
        <v>31466</v>
      </c>
      <c r="G20" s="3">
        <v>23227</v>
      </c>
      <c r="H20" s="5">
        <v>17578</v>
      </c>
    </row>
    <row r="21" spans="1:8" ht="20.05" customHeight="1">
      <c r="A21" s="25"/>
      <c r="B21" s="8" t="s">
        <v>64</v>
      </c>
      <c r="C21" s="123" t="s">
        <v>115</v>
      </c>
      <c r="D21" s="123" t="s">
        <v>115</v>
      </c>
      <c r="E21" s="123" t="s">
        <v>115</v>
      </c>
      <c r="F21" s="123" t="s">
        <v>115</v>
      </c>
      <c r="G21" s="123" t="s">
        <v>115</v>
      </c>
      <c r="H21" s="124" t="s">
        <v>115</v>
      </c>
    </row>
    <row r="22" spans="1:8" ht="20.05" customHeight="1">
      <c r="A22" s="25"/>
      <c r="B22" s="8" t="s">
        <v>65</v>
      </c>
      <c r="C22" s="123" t="s">
        <v>115</v>
      </c>
      <c r="D22" s="123" t="s">
        <v>115</v>
      </c>
      <c r="E22" s="123" t="s">
        <v>115</v>
      </c>
      <c r="F22" s="123" t="s">
        <v>115</v>
      </c>
      <c r="G22" s="123" t="s">
        <v>115</v>
      </c>
      <c r="H22" s="124" t="s">
        <v>115</v>
      </c>
    </row>
    <row r="23" spans="1:8" ht="20.05" customHeight="1">
      <c r="A23" s="25"/>
      <c r="B23" s="8" t="s">
        <v>1</v>
      </c>
      <c r="C23" s="26">
        <v>7030478</v>
      </c>
      <c r="D23" s="26">
        <v>6025941</v>
      </c>
      <c r="E23" s="26">
        <v>5618934</v>
      </c>
      <c r="F23" s="26">
        <v>4738204</v>
      </c>
      <c r="G23" s="26">
        <v>1411544</v>
      </c>
      <c r="H23" s="27">
        <v>1287737</v>
      </c>
    </row>
    <row r="24" spans="1:8" s="122" customFormat="1" ht="20.05" customHeight="1">
      <c r="A24" s="118"/>
      <c r="B24" s="8" t="s">
        <v>101</v>
      </c>
      <c r="C24" s="26">
        <v>1949740</v>
      </c>
      <c r="D24" s="26">
        <v>1698125</v>
      </c>
      <c r="E24" s="26">
        <v>1277979</v>
      </c>
      <c r="F24" s="26">
        <v>1072189</v>
      </c>
      <c r="G24" s="26">
        <v>671761</v>
      </c>
      <c r="H24" s="27">
        <v>625936</v>
      </c>
    </row>
    <row r="25" spans="1:8" ht="20.05" customHeight="1">
      <c r="A25" s="25"/>
      <c r="B25" s="6" t="s">
        <v>102</v>
      </c>
      <c r="C25" s="3">
        <v>361620</v>
      </c>
      <c r="D25" s="3">
        <v>376806</v>
      </c>
      <c r="E25" s="3">
        <v>201343</v>
      </c>
      <c r="F25" s="3">
        <v>211472</v>
      </c>
      <c r="G25" s="3">
        <v>160277</v>
      </c>
      <c r="H25" s="5">
        <v>165334</v>
      </c>
    </row>
    <row r="26" spans="1:8" ht="20.05" customHeight="1">
      <c r="A26" s="25"/>
      <c r="B26" s="6" t="s">
        <v>66</v>
      </c>
      <c r="C26" s="3">
        <v>1087939</v>
      </c>
      <c r="D26" s="3">
        <v>1210597</v>
      </c>
      <c r="E26" s="3">
        <v>802873</v>
      </c>
      <c r="F26" s="3">
        <v>906081</v>
      </c>
      <c r="G26" s="3">
        <v>285066</v>
      </c>
      <c r="H26" s="5">
        <v>304516</v>
      </c>
    </row>
    <row r="27" spans="1:8" ht="20.05" customHeight="1">
      <c r="A27" s="25"/>
      <c r="B27" s="6" t="s">
        <v>67</v>
      </c>
      <c r="C27" s="3">
        <v>200463</v>
      </c>
      <c r="D27" s="3">
        <v>28817</v>
      </c>
      <c r="E27" s="3" t="s">
        <v>115</v>
      </c>
      <c r="F27" s="3" t="s">
        <v>115</v>
      </c>
      <c r="G27" s="3" t="s">
        <v>115</v>
      </c>
      <c r="H27" s="5" t="s">
        <v>115</v>
      </c>
    </row>
    <row r="28" spans="1:8" ht="20.05" customHeight="1">
      <c r="A28" s="25"/>
      <c r="B28" s="6" t="s">
        <v>68</v>
      </c>
      <c r="C28" s="3">
        <v>80087</v>
      </c>
      <c r="D28" s="3">
        <v>81191</v>
      </c>
      <c r="E28" s="3">
        <v>65191</v>
      </c>
      <c r="F28" s="3">
        <v>66295</v>
      </c>
      <c r="G28" s="3">
        <v>14896</v>
      </c>
      <c r="H28" s="5">
        <v>14896</v>
      </c>
    </row>
    <row r="29" spans="1:8" ht="20.05" customHeight="1">
      <c r="A29" s="25"/>
      <c r="B29" s="6" t="s">
        <v>69</v>
      </c>
      <c r="C29" s="3">
        <v>97138</v>
      </c>
      <c r="D29" s="3">
        <v>63091</v>
      </c>
      <c r="E29" s="3">
        <v>74877</v>
      </c>
      <c r="F29" s="3">
        <v>-49413</v>
      </c>
      <c r="G29" s="3">
        <v>22261</v>
      </c>
      <c r="H29" s="5">
        <v>112504</v>
      </c>
    </row>
    <row r="30" spans="1:8" ht="20.05" customHeight="1">
      <c r="A30" s="25"/>
      <c r="B30" s="6" t="s">
        <v>70</v>
      </c>
      <c r="C30" s="3">
        <v>124253</v>
      </c>
      <c r="D30" s="3">
        <v>-56297</v>
      </c>
      <c r="E30" s="3">
        <v>69927</v>
      </c>
      <c r="F30" s="3">
        <v>-54857</v>
      </c>
      <c r="G30" s="3">
        <v>54326</v>
      </c>
      <c r="H30" s="5">
        <v>-1440</v>
      </c>
    </row>
    <row r="31" spans="1:8" ht="20.05" customHeight="1">
      <c r="A31" s="25"/>
      <c r="B31" s="20" t="s">
        <v>120</v>
      </c>
      <c r="C31" s="3">
        <v>-1760</v>
      </c>
      <c r="D31" s="3">
        <v>-6080</v>
      </c>
      <c r="E31" s="3" t="s">
        <v>115</v>
      </c>
      <c r="F31" s="3" t="s">
        <v>115</v>
      </c>
      <c r="G31" s="3" t="s">
        <v>115</v>
      </c>
      <c r="H31" s="5" t="s">
        <v>115</v>
      </c>
    </row>
    <row r="32" spans="1:8" ht="20.05" customHeight="1">
      <c r="A32" s="25"/>
      <c r="B32" s="8" t="s">
        <v>71</v>
      </c>
      <c r="C32" s="26">
        <v>5080738</v>
      </c>
      <c r="D32" s="26">
        <v>4327816</v>
      </c>
      <c r="E32" s="26">
        <v>4340955</v>
      </c>
      <c r="F32" s="26">
        <v>3666015</v>
      </c>
      <c r="G32" s="26">
        <v>739783</v>
      </c>
      <c r="H32" s="27">
        <v>661801</v>
      </c>
    </row>
    <row r="33" spans="1:8" ht="20.05" customHeight="1">
      <c r="A33" s="25"/>
      <c r="B33" s="6" t="s">
        <v>72</v>
      </c>
      <c r="C33" s="3">
        <v>93492</v>
      </c>
      <c r="D33" s="3">
        <v>184518</v>
      </c>
      <c r="E33" s="3">
        <v>43704</v>
      </c>
      <c r="F33" s="3">
        <v>57706</v>
      </c>
      <c r="G33" s="3">
        <v>49788</v>
      </c>
      <c r="H33" s="5">
        <v>126812</v>
      </c>
    </row>
    <row r="34" spans="1:8" ht="20.05" customHeight="1">
      <c r="A34" s="25"/>
      <c r="B34" s="6" t="s">
        <v>73</v>
      </c>
      <c r="C34" s="3">
        <v>2928116</v>
      </c>
      <c r="D34" s="3">
        <v>2690884</v>
      </c>
      <c r="E34" s="3">
        <v>2714274</v>
      </c>
      <c r="F34" s="3">
        <v>2504949</v>
      </c>
      <c r="G34" s="3">
        <v>213842</v>
      </c>
      <c r="H34" s="5">
        <v>185935</v>
      </c>
    </row>
    <row r="35" spans="1:8" ht="20.05" customHeight="1">
      <c r="A35" s="25"/>
      <c r="B35" s="6" t="s">
        <v>74</v>
      </c>
      <c r="C35" s="3">
        <v>1618399</v>
      </c>
      <c r="D35" s="3">
        <v>1265594</v>
      </c>
      <c r="E35" s="3">
        <v>1236534</v>
      </c>
      <c r="F35" s="3">
        <v>981310</v>
      </c>
      <c r="G35" s="3">
        <v>381865</v>
      </c>
      <c r="H35" s="5">
        <v>284284</v>
      </c>
    </row>
    <row r="36" spans="1:8" ht="20.05" customHeight="1">
      <c r="A36" s="25"/>
      <c r="B36" s="6" t="s">
        <v>75</v>
      </c>
      <c r="C36" s="3">
        <v>440731</v>
      </c>
      <c r="D36" s="3">
        <v>186820</v>
      </c>
      <c r="E36" s="3">
        <v>346443</v>
      </c>
      <c r="F36" s="3">
        <v>122050</v>
      </c>
      <c r="G36" s="3">
        <v>94288</v>
      </c>
      <c r="H36" s="5">
        <v>64770</v>
      </c>
    </row>
    <row r="37" spans="1:8">
      <c r="A37" s="25"/>
      <c r="B37" s="9" t="s">
        <v>2</v>
      </c>
      <c r="C37" s="28">
        <v>7030478</v>
      </c>
      <c r="D37" s="28">
        <v>6025941</v>
      </c>
      <c r="E37" s="28">
        <v>5618934</v>
      </c>
      <c r="F37" s="28">
        <v>4738204</v>
      </c>
      <c r="G37" s="28">
        <v>1411544</v>
      </c>
      <c r="H37" s="29">
        <v>1287737</v>
      </c>
    </row>
    <row r="38" spans="1:8">
      <c r="A38" s="25"/>
      <c r="B38" s="7"/>
      <c r="C38" s="58"/>
      <c r="D38" s="58"/>
      <c r="E38" s="58"/>
      <c r="F38" s="58"/>
      <c r="G38" s="58"/>
      <c r="H38" s="58"/>
    </row>
    <row r="39" spans="1:8" ht="11.55">
      <c r="B39" s="253" t="s">
        <v>180</v>
      </c>
      <c r="C39" s="248"/>
      <c r="D39" s="248"/>
      <c r="E39" s="248"/>
      <c r="F39" s="248"/>
      <c r="G39" s="248"/>
      <c r="H39" s="248"/>
    </row>
    <row r="40" spans="1:8" ht="16.5" customHeight="1">
      <c r="B40" s="324" t="s">
        <v>156</v>
      </c>
      <c r="C40" s="324"/>
      <c r="D40" s="324"/>
      <c r="E40" s="324"/>
      <c r="F40" s="324"/>
      <c r="G40" s="324"/>
      <c r="H40" s="324"/>
    </row>
    <row r="42" spans="1:8">
      <c r="B42" s="166"/>
    </row>
    <row r="43" spans="1:8">
      <c r="B43" s="25"/>
      <c r="D43" s="30"/>
    </row>
    <row r="44" spans="1:8">
      <c r="D44" s="30"/>
    </row>
    <row r="45" spans="1:8">
      <c r="D45" s="30"/>
    </row>
    <row r="46" spans="1:8">
      <c r="D46" s="30"/>
    </row>
    <row r="47" spans="1:8">
      <c r="D47" s="30"/>
    </row>
    <row r="48" spans="1:8">
      <c r="B48" s="25"/>
      <c r="D48" s="30"/>
    </row>
    <row r="49" spans="3:5">
      <c r="D49" s="30"/>
    </row>
    <row r="50" spans="3:5">
      <c r="D50" s="30"/>
    </row>
    <row r="51" spans="3:5">
      <c r="C51" s="30"/>
      <c r="D51" s="30"/>
      <c r="E51" s="30"/>
    </row>
    <row r="52" spans="3:5">
      <c r="C52" s="30"/>
      <c r="D52" s="30"/>
      <c r="E52" s="30"/>
    </row>
    <row r="53" spans="3:5">
      <c r="D53" s="30"/>
    </row>
    <row r="54" spans="3:5">
      <c r="D54" s="30"/>
    </row>
    <row r="55" spans="3:5">
      <c r="D55" s="30"/>
    </row>
    <row r="56" spans="3:5">
      <c r="D56" s="30"/>
    </row>
    <row r="57" spans="3:5">
      <c r="D57" s="30"/>
    </row>
  </sheetData>
  <mergeCells count="7">
    <mergeCell ref="B40:H40"/>
    <mergeCell ref="C2:D3"/>
    <mergeCell ref="E2:H2"/>
    <mergeCell ref="E3:F3"/>
    <mergeCell ref="G3:H3"/>
    <mergeCell ref="B2:B5"/>
    <mergeCell ref="C5:H5"/>
  </mergeCells>
  <pageMargins left="0.7" right="0.7" top="0.75" bottom="0.75" header="0.3" footer="0.3"/>
  <pageSetup paperSize="9" scale="9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B25" workbookViewId="0">
      <selection activeCell="K19" sqref="K19"/>
    </sheetView>
  </sheetViews>
  <sheetFormatPr defaultColWidth="9" defaultRowHeight="10.9"/>
  <cols>
    <col min="1" max="1" width="1.21875" style="24" hidden="1" customWidth="1"/>
    <col min="2" max="2" width="30.33203125" style="24" customWidth="1"/>
    <col min="3" max="3" width="9.33203125" style="24" customWidth="1"/>
    <col min="4" max="4" width="8" style="24" customWidth="1"/>
    <col min="5" max="5" width="8.88671875" style="24" customWidth="1"/>
    <col min="6" max="6" width="9.21875" style="24" customWidth="1"/>
    <col min="7" max="7" width="10.44140625" style="24" customWidth="1"/>
    <col min="8" max="8" width="10.33203125" style="24" customWidth="1"/>
    <col min="9" max="16384" width="9" style="24"/>
  </cols>
  <sheetData>
    <row r="1" spans="1:8" s="219" customFormat="1" ht="21.75" customHeight="1">
      <c r="A1" s="232" t="s">
        <v>35</v>
      </c>
      <c r="B1" s="254" t="s">
        <v>160</v>
      </c>
      <c r="C1" s="35"/>
      <c r="D1" s="35"/>
      <c r="E1" s="35"/>
      <c r="F1" s="35"/>
      <c r="G1" s="35"/>
      <c r="H1" s="35"/>
    </row>
    <row r="2" spans="1:8" ht="16.5" customHeight="1">
      <c r="B2" s="332" t="s">
        <v>5</v>
      </c>
      <c r="C2" s="325" t="s">
        <v>159</v>
      </c>
      <c r="D2" s="340"/>
      <c r="E2" s="325" t="s">
        <v>85</v>
      </c>
      <c r="F2" s="329"/>
      <c r="G2" s="329"/>
      <c r="H2" s="329"/>
    </row>
    <row r="3" spans="1:8" ht="35.35" customHeight="1">
      <c r="A3" s="25"/>
      <c r="B3" s="338"/>
      <c r="C3" s="341"/>
      <c r="D3" s="342"/>
      <c r="E3" s="330" t="s">
        <v>157</v>
      </c>
      <c r="F3" s="340"/>
      <c r="G3" s="330" t="s">
        <v>158</v>
      </c>
      <c r="H3" s="329"/>
    </row>
    <row r="4" spans="1:8" ht="18.7" customHeight="1">
      <c r="A4" s="25"/>
      <c r="B4" s="338"/>
      <c r="C4" s="21" t="s">
        <v>119</v>
      </c>
      <c r="D4" s="21">
        <v>2018</v>
      </c>
      <c r="E4" s="21" t="s">
        <v>119</v>
      </c>
      <c r="F4" s="21">
        <v>2018</v>
      </c>
      <c r="G4" s="21" t="s">
        <v>119</v>
      </c>
      <c r="H4" s="22">
        <v>2018</v>
      </c>
    </row>
    <row r="5" spans="1:8" ht="17.350000000000001" customHeight="1" thickBot="1">
      <c r="A5" s="25"/>
      <c r="B5" s="339"/>
      <c r="C5" s="335" t="s">
        <v>181</v>
      </c>
      <c r="D5" s="336"/>
      <c r="E5" s="336"/>
      <c r="F5" s="336"/>
      <c r="G5" s="336"/>
      <c r="H5" s="337"/>
    </row>
    <row r="6" spans="1:8" s="122" customFormat="1" ht="20.05" customHeight="1">
      <c r="A6" s="118"/>
      <c r="B6" s="119" t="s">
        <v>49</v>
      </c>
      <c r="C6" s="120">
        <v>5457349</v>
      </c>
      <c r="D6" s="120">
        <v>4604635</v>
      </c>
      <c r="E6" s="120">
        <v>4896243</v>
      </c>
      <c r="F6" s="120">
        <v>3966674</v>
      </c>
      <c r="G6" s="120">
        <v>561106</v>
      </c>
      <c r="H6" s="121">
        <v>637961</v>
      </c>
    </row>
    <row r="7" spans="1:8" ht="20.05" customHeight="1">
      <c r="A7" s="25"/>
      <c r="B7" s="6" t="s">
        <v>51</v>
      </c>
      <c r="C7" s="3">
        <v>52173</v>
      </c>
      <c r="D7" s="3">
        <v>58853</v>
      </c>
      <c r="E7" s="3">
        <v>49694</v>
      </c>
      <c r="F7" s="3">
        <v>56632</v>
      </c>
      <c r="G7" s="3">
        <v>2479</v>
      </c>
      <c r="H7" s="5">
        <v>2221</v>
      </c>
    </row>
    <row r="8" spans="1:8" ht="20.05" customHeight="1">
      <c r="A8" s="25"/>
      <c r="B8" s="6" t="s">
        <v>50</v>
      </c>
      <c r="C8" s="3">
        <v>88220</v>
      </c>
      <c r="D8" s="3">
        <v>94694</v>
      </c>
      <c r="E8" s="3">
        <v>65767</v>
      </c>
      <c r="F8" s="3">
        <v>66793</v>
      </c>
      <c r="G8" s="3">
        <v>22453</v>
      </c>
      <c r="H8" s="5">
        <v>27901</v>
      </c>
    </row>
    <row r="9" spans="1:8" ht="20.05" customHeight="1">
      <c r="A9" s="25"/>
      <c r="B9" s="6" t="s">
        <v>52</v>
      </c>
      <c r="C9" s="3">
        <v>70765</v>
      </c>
      <c r="D9" s="3">
        <v>85172</v>
      </c>
      <c r="E9" s="3">
        <v>51270</v>
      </c>
      <c r="F9" s="3">
        <v>65465</v>
      </c>
      <c r="G9" s="3">
        <v>19495</v>
      </c>
      <c r="H9" s="5">
        <v>19707</v>
      </c>
    </row>
    <row r="10" spans="1:8" ht="20.05" customHeight="1">
      <c r="A10" s="25"/>
      <c r="B10" s="6" t="s">
        <v>53</v>
      </c>
      <c r="C10" s="3">
        <v>270888</v>
      </c>
      <c r="D10" s="3">
        <v>21398</v>
      </c>
      <c r="E10" s="3">
        <v>268885</v>
      </c>
      <c r="F10" s="3">
        <v>20724</v>
      </c>
      <c r="G10" s="3">
        <v>2003</v>
      </c>
      <c r="H10" s="5">
        <v>674</v>
      </c>
    </row>
    <row r="11" spans="1:8" ht="20.05" customHeight="1">
      <c r="A11" s="25"/>
      <c r="B11" s="6" t="s">
        <v>54</v>
      </c>
      <c r="C11" s="3">
        <v>5011697</v>
      </c>
      <c r="D11" s="3">
        <v>4382324</v>
      </c>
      <c r="E11" s="3">
        <v>4488246</v>
      </c>
      <c r="F11" s="3">
        <v>3789183</v>
      </c>
      <c r="G11" s="3">
        <v>523451</v>
      </c>
      <c r="H11" s="5">
        <v>593141</v>
      </c>
    </row>
    <row r="12" spans="1:8" ht="20.05" customHeight="1">
      <c r="A12" s="25"/>
      <c r="B12" s="6" t="s">
        <v>55</v>
      </c>
      <c r="C12" s="3">
        <v>35340</v>
      </c>
      <c r="D12" s="3">
        <v>32790</v>
      </c>
      <c r="E12" s="3">
        <v>10563</v>
      </c>
      <c r="F12" s="3">
        <v>15019</v>
      </c>
      <c r="G12" s="3">
        <v>24777</v>
      </c>
      <c r="H12" s="5">
        <v>17771</v>
      </c>
    </row>
    <row r="13" spans="1:8" ht="20.05" customHeight="1">
      <c r="A13" s="25"/>
      <c r="B13" s="6" t="s">
        <v>56</v>
      </c>
      <c r="C13" s="3">
        <v>4965614</v>
      </c>
      <c r="D13" s="3">
        <v>4348534</v>
      </c>
      <c r="E13" s="3">
        <v>4471120</v>
      </c>
      <c r="F13" s="3">
        <v>3774164</v>
      </c>
      <c r="G13" s="3">
        <v>494494</v>
      </c>
      <c r="H13" s="5">
        <v>574370</v>
      </c>
    </row>
    <row r="14" spans="1:8" ht="20.05" customHeight="1">
      <c r="A14" s="25"/>
      <c r="B14" s="6" t="s">
        <v>57</v>
      </c>
      <c r="C14" s="3">
        <v>34371</v>
      </c>
      <c r="D14" s="3">
        <v>47366</v>
      </c>
      <c r="E14" s="3">
        <v>23651</v>
      </c>
      <c r="F14" s="3">
        <v>33342</v>
      </c>
      <c r="G14" s="3">
        <v>10720</v>
      </c>
      <c r="H14" s="5">
        <v>14024</v>
      </c>
    </row>
    <row r="15" spans="1:8" s="122" customFormat="1" ht="20.05" customHeight="1">
      <c r="A15" s="118"/>
      <c r="B15" s="8" t="s">
        <v>58</v>
      </c>
      <c r="C15" s="26">
        <v>1545292</v>
      </c>
      <c r="D15" s="26">
        <v>1379378</v>
      </c>
      <c r="E15" s="26">
        <v>700854</v>
      </c>
      <c r="F15" s="26">
        <v>735572</v>
      </c>
      <c r="G15" s="26">
        <v>844438</v>
      </c>
      <c r="H15" s="27">
        <v>643806</v>
      </c>
    </row>
    <row r="16" spans="1:8" ht="20.05" customHeight="1">
      <c r="A16" s="25"/>
      <c r="B16" s="6" t="s">
        <v>59</v>
      </c>
      <c r="C16" s="3">
        <v>2649</v>
      </c>
      <c r="D16" s="3">
        <v>2534</v>
      </c>
      <c r="E16" s="3">
        <v>980</v>
      </c>
      <c r="F16" s="3">
        <v>397</v>
      </c>
      <c r="G16" s="3">
        <v>1669</v>
      </c>
      <c r="H16" s="5">
        <v>2137</v>
      </c>
    </row>
    <row r="17" spans="1:8" ht="20.05" customHeight="1">
      <c r="A17" s="25"/>
      <c r="B17" s="6" t="s">
        <v>60</v>
      </c>
      <c r="C17" s="3">
        <v>547195</v>
      </c>
      <c r="D17" s="3">
        <v>491662</v>
      </c>
      <c r="E17" s="3">
        <v>231199</v>
      </c>
      <c r="F17" s="3">
        <v>240689</v>
      </c>
      <c r="G17" s="3">
        <v>315996</v>
      </c>
      <c r="H17" s="5">
        <v>250973</v>
      </c>
    </row>
    <row r="18" spans="1:8" ht="20.05" customHeight="1">
      <c r="A18" s="25"/>
      <c r="B18" s="6" t="s">
        <v>61</v>
      </c>
      <c r="C18" s="3">
        <v>953967</v>
      </c>
      <c r="D18" s="3">
        <v>840119</v>
      </c>
      <c r="E18" s="3">
        <v>450400</v>
      </c>
      <c r="F18" s="3">
        <v>466959</v>
      </c>
      <c r="G18" s="3">
        <v>503567</v>
      </c>
      <c r="H18" s="5">
        <v>373160</v>
      </c>
    </row>
    <row r="19" spans="1:8" ht="20.05" customHeight="1">
      <c r="A19" s="25"/>
      <c r="B19" s="6" t="s">
        <v>62</v>
      </c>
      <c r="C19" s="3">
        <v>681260</v>
      </c>
      <c r="D19" s="3">
        <v>629769</v>
      </c>
      <c r="E19" s="3">
        <v>222447</v>
      </c>
      <c r="F19" s="3">
        <v>258228</v>
      </c>
      <c r="G19" s="3">
        <v>458813</v>
      </c>
      <c r="H19" s="5">
        <v>371541</v>
      </c>
    </row>
    <row r="20" spans="1:8" ht="20.05" customHeight="1">
      <c r="A20" s="25"/>
      <c r="B20" s="6" t="s">
        <v>63</v>
      </c>
      <c r="C20" s="3">
        <v>41481</v>
      </c>
      <c r="D20" s="3">
        <v>45063</v>
      </c>
      <c r="E20" s="3">
        <v>18275</v>
      </c>
      <c r="F20" s="3">
        <v>27527</v>
      </c>
      <c r="G20" s="3">
        <v>23206</v>
      </c>
      <c r="H20" s="5">
        <v>17536</v>
      </c>
    </row>
    <row r="21" spans="1:8" ht="20.05" customHeight="1">
      <c r="A21" s="25"/>
      <c r="B21" s="8" t="s">
        <v>64</v>
      </c>
      <c r="C21" s="123" t="s">
        <v>115</v>
      </c>
      <c r="D21" s="123" t="s">
        <v>115</v>
      </c>
      <c r="E21" s="123" t="s">
        <v>115</v>
      </c>
      <c r="F21" s="123" t="s">
        <v>115</v>
      </c>
      <c r="G21" s="123" t="s">
        <v>115</v>
      </c>
      <c r="H21" s="124" t="s">
        <v>115</v>
      </c>
    </row>
    <row r="22" spans="1:8" ht="20.05" customHeight="1">
      <c r="A22" s="25"/>
      <c r="B22" s="8" t="s">
        <v>65</v>
      </c>
      <c r="C22" s="123" t="s">
        <v>115</v>
      </c>
      <c r="D22" s="123" t="s">
        <v>115</v>
      </c>
      <c r="E22" s="123" t="s">
        <v>115</v>
      </c>
      <c r="F22" s="123" t="s">
        <v>115</v>
      </c>
      <c r="G22" s="123" t="s">
        <v>115</v>
      </c>
      <c r="H22" s="124" t="s">
        <v>115</v>
      </c>
    </row>
    <row r="23" spans="1:8" ht="20.05" customHeight="1">
      <c r="A23" s="25"/>
      <c r="B23" s="8" t="s">
        <v>1</v>
      </c>
      <c r="C23" s="26">
        <v>7002741</v>
      </c>
      <c r="D23" s="26">
        <v>5984113</v>
      </c>
      <c r="E23" s="26">
        <v>5597098</v>
      </c>
      <c r="F23" s="26">
        <v>4702247</v>
      </c>
      <c r="G23" s="26">
        <v>1405643</v>
      </c>
      <c r="H23" s="27">
        <v>1281866</v>
      </c>
    </row>
    <row r="24" spans="1:8" s="122" customFormat="1" ht="20.05" customHeight="1">
      <c r="A24" s="118"/>
      <c r="B24" s="8" t="s">
        <v>101</v>
      </c>
      <c r="C24" s="26">
        <v>1944290</v>
      </c>
      <c r="D24" s="26">
        <v>1691609</v>
      </c>
      <c r="E24" s="26">
        <v>1275060</v>
      </c>
      <c r="F24" s="26">
        <v>1068008</v>
      </c>
      <c r="G24" s="26">
        <v>669230</v>
      </c>
      <c r="H24" s="27">
        <v>623601</v>
      </c>
    </row>
    <row r="25" spans="1:8" ht="20.05" customHeight="1">
      <c r="A25" s="25"/>
      <c r="B25" s="6" t="s">
        <v>102</v>
      </c>
      <c r="C25" s="3">
        <v>355099</v>
      </c>
      <c r="D25" s="3">
        <v>367132</v>
      </c>
      <c r="E25" s="3">
        <v>195643</v>
      </c>
      <c r="F25" s="3">
        <v>202772</v>
      </c>
      <c r="G25" s="3">
        <v>159456</v>
      </c>
      <c r="H25" s="5">
        <v>164360</v>
      </c>
    </row>
    <row r="26" spans="1:8" ht="20.05" customHeight="1">
      <c r="A26" s="25"/>
      <c r="B26" s="6" t="s">
        <v>66</v>
      </c>
      <c r="C26" s="3">
        <v>1084987</v>
      </c>
      <c r="D26" s="3">
        <v>1206374</v>
      </c>
      <c r="E26" s="3">
        <v>801849</v>
      </c>
      <c r="F26" s="3">
        <v>903515</v>
      </c>
      <c r="G26" s="3">
        <v>283138</v>
      </c>
      <c r="H26" s="5">
        <v>302859</v>
      </c>
    </row>
    <row r="27" spans="1:8" ht="20.05" customHeight="1">
      <c r="A27" s="25"/>
      <c r="B27" s="6" t="s">
        <v>67</v>
      </c>
      <c r="C27" s="3">
        <v>200463</v>
      </c>
      <c r="D27" s="3">
        <v>28817</v>
      </c>
      <c r="E27" s="3" t="s">
        <v>115</v>
      </c>
      <c r="F27" s="3" t="s">
        <v>115</v>
      </c>
      <c r="G27" s="3" t="s">
        <v>115</v>
      </c>
      <c r="H27" s="5" t="s">
        <v>115</v>
      </c>
    </row>
    <row r="28" spans="1:8" ht="20.05" customHeight="1">
      <c r="A28" s="25"/>
      <c r="B28" s="6" t="s">
        <v>68</v>
      </c>
      <c r="C28" s="3">
        <v>80087</v>
      </c>
      <c r="D28" s="3">
        <v>81191</v>
      </c>
      <c r="E28" s="3">
        <v>65191</v>
      </c>
      <c r="F28" s="3">
        <v>66295</v>
      </c>
      <c r="G28" s="3">
        <v>14896</v>
      </c>
      <c r="H28" s="5">
        <v>14896</v>
      </c>
    </row>
    <row r="29" spans="1:8" ht="20.05" customHeight="1">
      <c r="A29" s="25"/>
      <c r="B29" s="6" t="s">
        <v>69</v>
      </c>
      <c r="C29" s="3">
        <v>100398</v>
      </c>
      <c r="D29" s="3">
        <v>66885</v>
      </c>
      <c r="E29" s="3">
        <v>78135</v>
      </c>
      <c r="F29" s="3">
        <v>-45629</v>
      </c>
      <c r="G29" s="3">
        <v>22263</v>
      </c>
      <c r="H29" s="5">
        <v>112514</v>
      </c>
    </row>
    <row r="30" spans="1:8" ht="20.05" customHeight="1">
      <c r="A30" s="25"/>
      <c r="B30" s="6" t="s">
        <v>70</v>
      </c>
      <c r="C30" s="3">
        <v>125016</v>
      </c>
      <c r="D30" s="3">
        <v>-52710</v>
      </c>
      <c r="E30" s="3">
        <v>70474</v>
      </c>
      <c r="F30" s="3">
        <v>-51556</v>
      </c>
      <c r="G30" s="3">
        <v>54542</v>
      </c>
      <c r="H30" s="5">
        <v>-1154</v>
      </c>
    </row>
    <row r="31" spans="1:8" ht="20.05" customHeight="1">
      <c r="A31" s="25"/>
      <c r="B31" s="20" t="s">
        <v>120</v>
      </c>
      <c r="C31" s="3">
        <v>-1760</v>
      </c>
      <c r="D31" s="3">
        <v>-6080</v>
      </c>
      <c r="E31" s="3" t="s">
        <v>115</v>
      </c>
      <c r="F31" s="3" t="s">
        <v>115</v>
      </c>
      <c r="G31" s="3" t="s">
        <v>115</v>
      </c>
      <c r="H31" s="5" t="s">
        <v>115</v>
      </c>
    </row>
    <row r="32" spans="1:8" ht="20.05" customHeight="1">
      <c r="A32" s="25"/>
      <c r="B32" s="8" t="s">
        <v>71</v>
      </c>
      <c r="C32" s="26">
        <v>5058451</v>
      </c>
      <c r="D32" s="26">
        <v>4292504</v>
      </c>
      <c r="E32" s="26">
        <v>4322038</v>
      </c>
      <c r="F32" s="26">
        <v>3634239</v>
      </c>
      <c r="G32" s="26">
        <v>736413</v>
      </c>
      <c r="H32" s="27">
        <v>658265</v>
      </c>
    </row>
    <row r="33" spans="1:8" ht="20.05" customHeight="1">
      <c r="A33" s="25"/>
      <c r="B33" s="6" t="s">
        <v>72</v>
      </c>
      <c r="C33" s="3">
        <v>93375</v>
      </c>
      <c r="D33" s="3">
        <v>184445</v>
      </c>
      <c r="E33" s="3">
        <v>43704</v>
      </c>
      <c r="F33" s="3">
        <v>57706</v>
      </c>
      <c r="G33" s="3">
        <v>49671</v>
      </c>
      <c r="H33" s="5">
        <v>126739</v>
      </c>
    </row>
    <row r="34" spans="1:8" ht="20.05" customHeight="1">
      <c r="A34" s="25"/>
      <c r="B34" s="6" t="s">
        <v>73</v>
      </c>
      <c r="C34" s="3">
        <v>2916713</v>
      </c>
      <c r="D34" s="3">
        <v>2677088</v>
      </c>
      <c r="E34" s="3">
        <v>2703058</v>
      </c>
      <c r="F34" s="3">
        <v>2492695</v>
      </c>
      <c r="G34" s="3">
        <v>213655</v>
      </c>
      <c r="H34" s="5">
        <v>184393</v>
      </c>
    </row>
    <row r="35" spans="1:8" ht="20.05" customHeight="1">
      <c r="A35" s="25"/>
      <c r="B35" s="6" t="s">
        <v>74</v>
      </c>
      <c r="C35" s="3">
        <v>1611127</v>
      </c>
      <c r="D35" s="3">
        <v>1244229</v>
      </c>
      <c r="E35" s="3">
        <v>1232214</v>
      </c>
      <c r="F35" s="3">
        <v>961792</v>
      </c>
      <c r="G35" s="3">
        <v>378913</v>
      </c>
      <c r="H35" s="5">
        <v>282437</v>
      </c>
    </row>
    <row r="36" spans="1:8" ht="20.05" customHeight="1">
      <c r="A36" s="25"/>
      <c r="B36" s="6" t="s">
        <v>75</v>
      </c>
      <c r="C36" s="3">
        <v>437236</v>
      </c>
      <c r="D36" s="3">
        <v>186742</v>
      </c>
      <c r="E36" s="3">
        <v>343062</v>
      </c>
      <c r="F36" s="3">
        <v>122046</v>
      </c>
      <c r="G36" s="3">
        <v>94174</v>
      </c>
      <c r="H36" s="5">
        <v>64696</v>
      </c>
    </row>
    <row r="37" spans="1:8">
      <c r="A37" s="25"/>
      <c r="B37" s="9" t="s">
        <v>2</v>
      </c>
      <c r="C37" s="28">
        <v>7002741</v>
      </c>
      <c r="D37" s="28">
        <v>5984113</v>
      </c>
      <c r="E37" s="28">
        <v>5597098</v>
      </c>
      <c r="F37" s="28">
        <v>4702247</v>
      </c>
      <c r="G37" s="28">
        <v>1405643</v>
      </c>
      <c r="H37" s="29">
        <v>1281866</v>
      </c>
    </row>
    <row r="38" spans="1:8">
      <c r="A38" s="25"/>
      <c r="B38" s="7"/>
      <c r="C38" s="58"/>
      <c r="D38" s="58"/>
      <c r="E38" s="58"/>
      <c r="F38" s="58"/>
      <c r="G38" s="58"/>
      <c r="H38" s="58"/>
    </row>
    <row r="39" spans="1:8" ht="11.55">
      <c r="B39" s="247" t="s">
        <v>182</v>
      </c>
      <c r="D39" s="30"/>
    </row>
    <row r="40" spans="1:8" ht="11.55">
      <c r="B40" s="253" t="s">
        <v>180</v>
      </c>
      <c r="D40" s="30"/>
    </row>
    <row r="41" spans="1:8">
      <c r="D41" s="30"/>
    </row>
    <row r="42" spans="1:8">
      <c r="D42" s="30"/>
    </row>
    <row r="43" spans="1:8">
      <c r="D43" s="30"/>
    </row>
    <row r="44" spans="1:8">
      <c r="B44" s="25"/>
      <c r="D44" s="30"/>
    </row>
    <row r="45" spans="1:8">
      <c r="D45" s="30"/>
    </row>
    <row r="46" spans="1:8">
      <c r="D46" s="30"/>
    </row>
    <row r="47" spans="1:8">
      <c r="C47" s="30"/>
      <c r="D47" s="30"/>
      <c r="E47" s="30"/>
    </row>
    <row r="48" spans="1:8">
      <c r="C48" s="30"/>
      <c r="D48" s="30"/>
      <c r="E48" s="30"/>
    </row>
    <row r="49" spans="4:4">
      <c r="D49" s="30"/>
    </row>
    <row r="50" spans="4:4">
      <c r="D50" s="30"/>
    </row>
    <row r="51" spans="4:4">
      <c r="D51" s="30"/>
    </row>
    <row r="52" spans="4:4">
      <c r="D52" s="30"/>
    </row>
    <row r="53" spans="4:4">
      <c r="D53" s="30"/>
    </row>
  </sheetData>
  <mergeCells count="6">
    <mergeCell ref="B2:B5"/>
    <mergeCell ref="C2:D3"/>
    <mergeCell ref="E2:H2"/>
    <mergeCell ref="E3:F3"/>
    <mergeCell ref="G3:H3"/>
    <mergeCell ref="C5:H5"/>
  </mergeCells>
  <pageMargins left="0.7" right="0.7" top="0.75" bottom="0.75" header="0.3" footer="0.3"/>
  <pageSetup paperSize="9" scale="9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opLeftCell="B16" workbookViewId="0">
      <selection activeCell="K19" sqref="K19"/>
    </sheetView>
  </sheetViews>
  <sheetFormatPr defaultColWidth="9" defaultRowHeight="10.9"/>
  <cols>
    <col min="1" max="1" width="1.21875" style="24" hidden="1" customWidth="1"/>
    <col min="2" max="2" width="26.21875" style="24" customWidth="1"/>
    <col min="3" max="3" width="10.21875" style="24" customWidth="1"/>
    <col min="4" max="4" width="9.88671875" style="24" customWidth="1"/>
    <col min="5" max="5" width="9.77734375" style="24" customWidth="1"/>
    <col min="6" max="6" width="9.6640625" style="24" customWidth="1"/>
    <col min="7" max="7" width="10" style="24" customWidth="1"/>
    <col min="8" max="8" width="10.6640625" style="24" customWidth="1"/>
    <col min="9" max="16384" width="9" style="24"/>
  </cols>
  <sheetData>
    <row r="1" spans="1:22" ht="19.55" customHeight="1">
      <c r="A1" s="59" t="s">
        <v>35</v>
      </c>
      <c r="B1" s="254" t="s">
        <v>162</v>
      </c>
      <c r="C1" s="57"/>
      <c r="D1" s="57"/>
      <c r="E1" s="57"/>
      <c r="F1" s="57"/>
      <c r="G1" s="57"/>
      <c r="H1" s="57"/>
    </row>
    <row r="2" spans="1:22" ht="20.05" customHeight="1">
      <c r="B2" s="343" t="s">
        <v>5</v>
      </c>
      <c r="C2" s="325" t="s">
        <v>116</v>
      </c>
      <c r="D2" s="326"/>
      <c r="E2" s="325" t="s">
        <v>85</v>
      </c>
      <c r="F2" s="329"/>
      <c r="G2" s="329"/>
      <c r="H2" s="329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32.950000000000003" customHeight="1">
      <c r="A3" s="25"/>
      <c r="B3" s="344"/>
      <c r="C3" s="327"/>
      <c r="D3" s="328"/>
      <c r="E3" s="330" t="s">
        <v>121</v>
      </c>
      <c r="F3" s="326"/>
      <c r="G3" s="330" t="s">
        <v>118</v>
      </c>
      <c r="H3" s="331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20.25" customHeight="1">
      <c r="A4" s="25"/>
      <c r="B4" s="344"/>
      <c r="C4" s="21" t="s">
        <v>155</v>
      </c>
      <c r="D4" s="21">
        <v>2018</v>
      </c>
      <c r="E4" s="21" t="s">
        <v>155</v>
      </c>
      <c r="F4" s="21">
        <v>2018</v>
      </c>
      <c r="G4" s="21" t="s">
        <v>155</v>
      </c>
      <c r="H4" s="22">
        <v>2018</v>
      </c>
      <c r="I4" s="25"/>
      <c r="J4" s="25"/>
      <c r="K4" s="25"/>
      <c r="L4" s="25"/>
      <c r="M4" s="25"/>
      <c r="N4" s="25"/>
      <c r="O4" s="25"/>
    </row>
    <row r="5" spans="1:22" ht="17.350000000000001" customHeight="1" thickBot="1">
      <c r="A5" s="25"/>
      <c r="B5" s="345"/>
      <c r="C5" s="335" t="s">
        <v>20</v>
      </c>
      <c r="D5" s="346"/>
      <c r="E5" s="346"/>
      <c r="F5" s="346"/>
      <c r="G5" s="346"/>
      <c r="H5" s="347"/>
      <c r="I5" s="25"/>
      <c r="J5" s="25"/>
      <c r="K5" s="25"/>
      <c r="L5" s="25"/>
      <c r="M5" s="25"/>
      <c r="N5" s="25"/>
      <c r="O5" s="25"/>
    </row>
    <row r="6" spans="1:22" s="122" customFormat="1" ht="20.05" customHeight="1">
      <c r="A6" s="118"/>
      <c r="B6" s="119" t="s">
        <v>103</v>
      </c>
      <c r="C6" s="120">
        <v>1840928</v>
      </c>
      <c r="D6" s="120">
        <v>1323386</v>
      </c>
      <c r="E6" s="120">
        <v>919332</v>
      </c>
      <c r="F6" s="120">
        <v>905485</v>
      </c>
      <c r="G6" s="120">
        <v>921596</v>
      </c>
      <c r="H6" s="121">
        <v>417901</v>
      </c>
      <c r="I6" s="118"/>
      <c r="J6" s="118"/>
      <c r="K6" s="118"/>
      <c r="L6" s="118"/>
      <c r="M6" s="118"/>
      <c r="N6" s="118"/>
      <c r="O6" s="118"/>
    </row>
    <row r="7" spans="1:22" ht="20.05" customHeight="1">
      <c r="A7" s="25"/>
      <c r="B7" s="6" t="s">
        <v>104</v>
      </c>
      <c r="C7" s="3">
        <v>1489336</v>
      </c>
      <c r="D7" s="3">
        <v>956977</v>
      </c>
      <c r="E7" s="3">
        <v>638096</v>
      </c>
      <c r="F7" s="3">
        <v>658150</v>
      </c>
      <c r="G7" s="3">
        <v>851240</v>
      </c>
      <c r="H7" s="5">
        <v>298827</v>
      </c>
    </row>
    <row r="8" spans="1:22" ht="20.05" customHeight="1">
      <c r="A8" s="25"/>
      <c r="B8" s="6" t="s">
        <v>105</v>
      </c>
      <c r="C8" s="3">
        <v>35387</v>
      </c>
      <c r="D8" s="3">
        <v>33473</v>
      </c>
      <c r="E8" s="3">
        <v>18524</v>
      </c>
      <c r="F8" s="3">
        <v>18609</v>
      </c>
      <c r="G8" s="3">
        <v>16863</v>
      </c>
      <c r="H8" s="5">
        <v>14864</v>
      </c>
    </row>
    <row r="9" spans="1:22" ht="20.05" customHeight="1">
      <c r="A9" s="25"/>
      <c r="B9" s="6" t="s">
        <v>106</v>
      </c>
      <c r="C9" s="3">
        <v>316205</v>
      </c>
      <c r="D9" s="3">
        <v>332936</v>
      </c>
      <c r="E9" s="3">
        <v>262712</v>
      </c>
      <c r="F9" s="3">
        <v>228726</v>
      </c>
      <c r="G9" s="3">
        <v>53493</v>
      </c>
      <c r="H9" s="5">
        <v>104210</v>
      </c>
    </row>
    <row r="10" spans="1:22" s="122" customFormat="1" ht="20.05" customHeight="1">
      <c r="A10" s="118"/>
      <c r="B10" s="8" t="s">
        <v>107</v>
      </c>
      <c r="C10" s="26">
        <v>1661458</v>
      </c>
      <c r="D10" s="26">
        <v>1353009</v>
      </c>
      <c r="E10" s="26">
        <v>807230</v>
      </c>
      <c r="F10" s="26">
        <v>941995</v>
      </c>
      <c r="G10" s="26">
        <v>854228</v>
      </c>
      <c r="H10" s="27">
        <v>411014</v>
      </c>
    </row>
    <row r="11" spans="1:22" s="117" customFormat="1" ht="20.05" customHeight="1">
      <c r="A11" s="125"/>
      <c r="B11" s="126" t="s">
        <v>108</v>
      </c>
      <c r="C11" s="127">
        <v>1391666</v>
      </c>
      <c r="D11" s="127">
        <v>1001061</v>
      </c>
      <c r="E11" s="127">
        <v>631786</v>
      </c>
      <c r="F11" s="127">
        <v>717169</v>
      </c>
      <c r="G11" s="127">
        <v>759880</v>
      </c>
      <c r="H11" s="128">
        <v>283892</v>
      </c>
    </row>
    <row r="12" spans="1:22" ht="20.05" customHeight="1">
      <c r="A12" s="25"/>
      <c r="B12" s="6" t="s">
        <v>109</v>
      </c>
      <c r="C12" s="3">
        <v>71760</v>
      </c>
      <c r="D12" s="3">
        <v>32243</v>
      </c>
      <c r="E12" s="3">
        <v>16349</v>
      </c>
      <c r="F12" s="3">
        <v>24067</v>
      </c>
      <c r="G12" s="3">
        <v>55411</v>
      </c>
      <c r="H12" s="5">
        <v>8176</v>
      </c>
    </row>
    <row r="13" spans="1:22" ht="20.05" customHeight="1">
      <c r="A13" s="25"/>
      <c r="B13" s="6" t="s">
        <v>110</v>
      </c>
      <c r="C13" s="3">
        <v>198032</v>
      </c>
      <c r="D13" s="3">
        <v>319705</v>
      </c>
      <c r="E13" s="3">
        <v>159095</v>
      </c>
      <c r="F13" s="3">
        <v>200759</v>
      </c>
      <c r="G13" s="3">
        <v>38937</v>
      </c>
      <c r="H13" s="5">
        <v>118946</v>
      </c>
    </row>
    <row r="14" spans="1:22" s="122" customFormat="1" ht="20.05" customHeight="1">
      <c r="A14" s="118"/>
      <c r="B14" s="8" t="s">
        <v>111</v>
      </c>
      <c r="C14" s="26">
        <v>179470</v>
      </c>
      <c r="D14" s="26">
        <v>-29905</v>
      </c>
      <c r="E14" s="26">
        <v>112102</v>
      </c>
      <c r="F14" s="26">
        <v>-36792</v>
      </c>
      <c r="G14" s="26">
        <v>67368</v>
      </c>
      <c r="H14" s="27">
        <v>6887</v>
      </c>
    </row>
    <row r="15" spans="1:22" s="122" customFormat="1" ht="20.05" customHeight="1">
      <c r="A15" s="118"/>
      <c r="B15" s="9" t="s">
        <v>112</v>
      </c>
      <c r="C15" s="28">
        <v>121407</v>
      </c>
      <c r="D15" s="28">
        <v>-56251</v>
      </c>
      <c r="E15" s="28">
        <v>67080</v>
      </c>
      <c r="F15" s="28">
        <v>-54836</v>
      </c>
      <c r="G15" s="28">
        <v>54327</v>
      </c>
      <c r="H15" s="29">
        <v>-1415</v>
      </c>
    </row>
    <row r="16" spans="1:22" ht="15.8" customHeight="1">
      <c r="B16" s="60"/>
      <c r="C16" s="61"/>
      <c r="D16" s="61"/>
      <c r="E16" s="61"/>
      <c r="F16" s="61"/>
      <c r="G16" s="61"/>
      <c r="H16" s="61"/>
    </row>
    <row r="17" spans="2:9" ht="20.05" customHeight="1"/>
    <row r="18" spans="2:9" ht="20.05" customHeight="1">
      <c r="B18" s="254" t="s">
        <v>163</v>
      </c>
      <c r="C18" s="57"/>
      <c r="D18" s="57"/>
      <c r="E18" s="57"/>
      <c r="F18" s="57"/>
      <c r="G18" s="57"/>
      <c r="H18" s="57"/>
    </row>
    <row r="19" spans="2:9" ht="20.05" customHeight="1">
      <c r="B19" s="343" t="s">
        <v>5</v>
      </c>
      <c r="C19" s="325" t="s">
        <v>159</v>
      </c>
      <c r="D19" s="326"/>
      <c r="E19" s="325" t="s">
        <v>85</v>
      </c>
      <c r="F19" s="329"/>
      <c r="G19" s="329"/>
      <c r="H19" s="329"/>
    </row>
    <row r="20" spans="2:9" ht="28.55" customHeight="1">
      <c r="B20" s="344"/>
      <c r="C20" s="327"/>
      <c r="D20" s="328"/>
      <c r="E20" s="330" t="s">
        <v>161</v>
      </c>
      <c r="F20" s="326"/>
      <c r="G20" s="330" t="s">
        <v>158</v>
      </c>
      <c r="H20" s="331"/>
      <c r="I20" s="25"/>
    </row>
    <row r="21" spans="2:9" ht="20.05" customHeight="1">
      <c r="B21" s="344"/>
      <c r="C21" s="21">
        <v>2017</v>
      </c>
      <c r="D21" s="21">
        <v>2018</v>
      </c>
      <c r="E21" s="21">
        <v>2017</v>
      </c>
      <c r="F21" s="21">
        <v>2018</v>
      </c>
      <c r="G21" s="21">
        <v>2017</v>
      </c>
      <c r="H21" s="22">
        <v>2018</v>
      </c>
    </row>
    <row r="22" spans="2:9" ht="14.95" thickBot="1">
      <c r="B22" s="345"/>
      <c r="C22" s="335" t="s">
        <v>20</v>
      </c>
      <c r="D22" s="346"/>
      <c r="E22" s="346"/>
      <c r="F22" s="346"/>
      <c r="G22" s="346"/>
      <c r="H22" s="347"/>
    </row>
    <row r="23" spans="2:9" ht="20.05" customHeight="1">
      <c r="B23" s="119" t="s">
        <v>103</v>
      </c>
      <c r="C23" s="120">
        <v>1831503</v>
      </c>
      <c r="D23" s="120">
        <v>1307725</v>
      </c>
      <c r="E23" s="120">
        <v>913177</v>
      </c>
      <c r="F23" s="120">
        <v>894913</v>
      </c>
      <c r="G23" s="120">
        <v>918326</v>
      </c>
      <c r="H23" s="121">
        <v>412812</v>
      </c>
    </row>
    <row r="24" spans="2:9" ht="20.05" customHeight="1">
      <c r="B24" s="6" t="s">
        <v>104</v>
      </c>
      <c r="C24" s="3">
        <v>1481454</v>
      </c>
      <c r="D24" s="3">
        <v>943223</v>
      </c>
      <c r="E24" s="3">
        <v>633372</v>
      </c>
      <c r="F24" s="3">
        <v>649295</v>
      </c>
      <c r="G24" s="3">
        <v>848082</v>
      </c>
      <c r="H24" s="5">
        <v>293928</v>
      </c>
    </row>
    <row r="25" spans="2:9" ht="20.05" customHeight="1">
      <c r="B25" s="6" t="s">
        <v>105</v>
      </c>
      <c r="C25" s="3">
        <v>35241</v>
      </c>
      <c r="D25" s="3">
        <v>33310</v>
      </c>
      <c r="E25" s="3">
        <v>18459</v>
      </c>
      <c r="F25" s="3">
        <v>18584</v>
      </c>
      <c r="G25" s="3">
        <v>16782</v>
      </c>
      <c r="H25" s="5">
        <v>14726</v>
      </c>
    </row>
    <row r="26" spans="2:9" ht="20.05" customHeight="1">
      <c r="B26" s="6" t="s">
        <v>106</v>
      </c>
      <c r="C26" s="3">
        <v>314808</v>
      </c>
      <c r="D26" s="3">
        <v>331192</v>
      </c>
      <c r="E26" s="3">
        <v>261346</v>
      </c>
      <c r="F26" s="3">
        <v>227034</v>
      </c>
      <c r="G26" s="3">
        <v>53462</v>
      </c>
      <c r="H26" s="5">
        <v>104158</v>
      </c>
    </row>
    <row r="27" spans="2:9" ht="20.05" customHeight="1">
      <c r="B27" s="8" t="s">
        <v>107</v>
      </c>
      <c r="C27" s="26">
        <v>1651229</v>
      </c>
      <c r="D27" s="26">
        <v>1333172</v>
      </c>
      <c r="E27" s="26">
        <v>800526</v>
      </c>
      <c r="F27" s="26">
        <v>927578</v>
      </c>
      <c r="G27" s="26">
        <v>850703</v>
      </c>
      <c r="H27" s="27">
        <v>405594</v>
      </c>
    </row>
    <row r="28" spans="2:9" ht="20.05" customHeight="1">
      <c r="B28" s="126" t="s">
        <v>108</v>
      </c>
      <c r="C28" s="127">
        <v>1382633</v>
      </c>
      <c r="D28" s="127">
        <v>982990</v>
      </c>
      <c r="E28" s="127">
        <v>625976</v>
      </c>
      <c r="F28" s="127">
        <v>704310</v>
      </c>
      <c r="G28" s="127">
        <v>756657</v>
      </c>
      <c r="H28" s="128">
        <v>278680</v>
      </c>
    </row>
    <row r="29" spans="2:9" ht="20.05" customHeight="1">
      <c r="B29" s="6" t="s">
        <v>109</v>
      </c>
      <c r="C29" s="3">
        <v>71497</v>
      </c>
      <c r="D29" s="3">
        <v>32057</v>
      </c>
      <c r="E29" s="3">
        <v>16217</v>
      </c>
      <c r="F29" s="3">
        <v>23927</v>
      </c>
      <c r="G29" s="3">
        <v>55280</v>
      </c>
      <c r="H29" s="5">
        <v>8130</v>
      </c>
    </row>
    <row r="30" spans="2:9" ht="20.05" customHeight="1">
      <c r="B30" s="6" t="s">
        <v>110</v>
      </c>
      <c r="C30" s="3">
        <v>197099</v>
      </c>
      <c r="D30" s="3">
        <v>318125</v>
      </c>
      <c r="E30" s="3">
        <v>158333</v>
      </c>
      <c r="F30" s="3">
        <v>199341</v>
      </c>
      <c r="G30" s="3">
        <v>38766</v>
      </c>
      <c r="H30" s="5">
        <v>118784</v>
      </c>
    </row>
    <row r="31" spans="2:9" ht="20.05" customHeight="1">
      <c r="B31" s="8" t="s">
        <v>111</v>
      </c>
      <c r="C31" s="26">
        <v>180274</v>
      </c>
      <c r="D31" s="26">
        <v>-25729</v>
      </c>
      <c r="E31" s="26">
        <v>112651</v>
      </c>
      <c r="F31" s="26">
        <v>-32947</v>
      </c>
      <c r="G31" s="26">
        <v>67623</v>
      </c>
      <c r="H31" s="27">
        <v>7218</v>
      </c>
    </row>
    <row r="32" spans="2:9" ht="20.05" customHeight="1">
      <c r="B32" s="9" t="s">
        <v>112</v>
      </c>
      <c r="C32" s="28">
        <v>122170</v>
      </c>
      <c r="D32" s="28">
        <v>-52664</v>
      </c>
      <c r="E32" s="28">
        <v>67627</v>
      </c>
      <c r="F32" s="28">
        <v>-51535</v>
      </c>
      <c r="G32" s="28">
        <v>54543</v>
      </c>
      <c r="H32" s="29">
        <v>-1129</v>
      </c>
    </row>
    <row r="33" spans="2:8" ht="20.05" customHeight="1"/>
    <row r="35" spans="2:8" ht="11.55">
      <c r="B35" s="247" t="s">
        <v>182</v>
      </c>
    </row>
    <row r="36" spans="2:8" ht="11.55">
      <c r="B36" s="253" t="s">
        <v>180</v>
      </c>
      <c r="C36" s="248"/>
      <c r="D36" s="248"/>
      <c r="E36" s="248"/>
      <c r="F36" s="248"/>
      <c r="G36" s="248"/>
      <c r="H36" s="248"/>
    </row>
    <row r="37" spans="2:8" ht="15.8" customHeight="1">
      <c r="B37" s="324" t="s">
        <v>156</v>
      </c>
      <c r="C37" s="324"/>
      <c r="D37" s="324"/>
      <c r="E37" s="324"/>
      <c r="F37" s="324"/>
      <c r="G37" s="324"/>
      <c r="H37" s="324"/>
    </row>
  </sheetData>
  <mergeCells count="13">
    <mergeCell ref="B37:H37"/>
    <mergeCell ref="C2:D3"/>
    <mergeCell ref="E2:H2"/>
    <mergeCell ref="E3:F3"/>
    <mergeCell ref="G3:H3"/>
    <mergeCell ref="B2:B5"/>
    <mergeCell ref="C5:H5"/>
    <mergeCell ref="B19:B22"/>
    <mergeCell ref="C19:D20"/>
    <mergeCell ref="E19:H19"/>
    <mergeCell ref="E20:F20"/>
    <mergeCell ref="G20:H20"/>
    <mergeCell ref="C22:H22"/>
  </mergeCells>
  <pageMargins left="0.7" right="0.7" top="0.75" bottom="0.75" header="0.3" footer="0.3"/>
  <pageSetup paperSize="9" scale="9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9" sqref="A39"/>
    </sheetView>
  </sheetViews>
  <sheetFormatPr defaultRowHeight="13.6"/>
  <cols>
    <col min="1" max="1" width="99.44140625" style="11" customWidth="1"/>
    <col min="2" max="2" width="21.44140625" style="14" customWidth="1"/>
    <col min="3" max="3" width="18.21875" style="17" bestFit="1" customWidth="1"/>
  </cols>
  <sheetData>
    <row r="1" spans="1:4">
      <c r="A1" s="10" t="s">
        <v>45</v>
      </c>
      <c r="B1" s="15" t="s">
        <v>37</v>
      </c>
      <c r="C1" s="16" t="s">
        <v>98</v>
      </c>
      <c r="D1" s="1"/>
    </row>
    <row r="2" spans="1:4">
      <c r="A2" s="12" t="s">
        <v>48</v>
      </c>
      <c r="B2" s="14">
        <f>8657099+964497</f>
        <v>9621596</v>
      </c>
      <c r="C2" s="14">
        <f>13903906+11974759+8848734+5491023</f>
        <v>40218422</v>
      </c>
    </row>
    <row r="3" spans="1:4">
      <c r="A3" s="12" t="s">
        <v>39</v>
      </c>
      <c r="C3" s="14">
        <f>3314494+3259776+2111324+143291</f>
        <v>8828885</v>
      </c>
    </row>
    <row r="4" spans="1:4">
      <c r="A4" s="19" t="s">
        <v>89</v>
      </c>
      <c r="B4" s="14">
        <f>4267001+4390098</f>
        <v>8657099</v>
      </c>
      <c r="C4" s="14">
        <f>13903906+11974759</f>
        <v>25878665</v>
      </c>
    </row>
    <row r="5" spans="1:4">
      <c r="A5" s="19" t="s">
        <v>88</v>
      </c>
      <c r="B5" s="14">
        <f>906787+57710</f>
        <v>964497</v>
      </c>
      <c r="C5" s="14">
        <f>8848734+5491023</f>
        <v>14339757</v>
      </c>
    </row>
    <row r="6" spans="1:4">
      <c r="A6" s="19" t="s">
        <v>86</v>
      </c>
      <c r="C6" s="14"/>
    </row>
    <row r="7" spans="1:4">
      <c r="A7" s="19" t="s">
        <v>87</v>
      </c>
      <c r="C7" s="14"/>
    </row>
    <row r="8" spans="1:4">
      <c r="A8" s="13" t="s">
        <v>42</v>
      </c>
      <c r="C8" s="14">
        <f>3314494+3259776</f>
        <v>6574270</v>
      </c>
    </row>
    <row r="9" spans="1:4">
      <c r="A9" s="13" t="s">
        <v>43</v>
      </c>
      <c r="C9" s="14">
        <f>2111324+143291</f>
        <v>2254615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7" sqref="B17"/>
    </sheetView>
  </sheetViews>
  <sheetFormatPr defaultRowHeight="13.6"/>
  <cols>
    <col min="1" max="1" width="99.44140625" style="11" customWidth="1"/>
    <col min="2" max="2" width="21.44140625" style="14" customWidth="1"/>
    <col min="3" max="3" width="11.6640625" style="17" bestFit="1" customWidth="1"/>
    <col min="4" max="4" width="14.77734375" bestFit="1" customWidth="1"/>
    <col min="5" max="5" width="11.88671875" bestFit="1" customWidth="1"/>
  </cols>
  <sheetData>
    <row r="1" spans="1:5">
      <c r="A1" s="10" t="s">
        <v>45</v>
      </c>
      <c r="B1" s="15" t="s">
        <v>37</v>
      </c>
      <c r="C1" s="16" t="s">
        <v>44</v>
      </c>
      <c r="D1" s="15" t="s">
        <v>46</v>
      </c>
      <c r="E1" s="16" t="s">
        <v>47</v>
      </c>
    </row>
    <row r="2" spans="1:5">
      <c r="A2" s="12" t="s">
        <v>38</v>
      </c>
      <c r="B2" s="14">
        <f>8657099+964497</f>
        <v>9621596</v>
      </c>
      <c r="C2" s="14">
        <f>13903906+11974759+8848734+5491023</f>
        <v>40218422</v>
      </c>
    </row>
    <row r="3" spans="1:5">
      <c r="A3" s="12" t="s">
        <v>39</v>
      </c>
      <c r="C3" s="14">
        <f>3314494+3259776+2111324+143291</f>
        <v>8828885</v>
      </c>
    </row>
    <row r="4" spans="1:5">
      <c r="A4" s="19" t="s">
        <v>40</v>
      </c>
      <c r="B4" s="14">
        <f>4267001+4390098</f>
        <v>8657099</v>
      </c>
      <c r="C4" s="14">
        <f>13903906+11974759</f>
        <v>25878665</v>
      </c>
      <c r="D4" s="4">
        <f>B4/B2</f>
        <v>0.89975706733061744</v>
      </c>
      <c r="E4" s="4">
        <f>C4/C2</f>
        <v>0.64345301762460994</v>
      </c>
    </row>
    <row r="5" spans="1:5">
      <c r="A5" s="19" t="s">
        <v>41</v>
      </c>
      <c r="B5" s="14">
        <f>906787+57710</f>
        <v>964497</v>
      </c>
      <c r="C5" s="14">
        <f>8848734+5491023</f>
        <v>14339757</v>
      </c>
      <c r="D5" s="4">
        <f>B5/B2</f>
        <v>0.1002429326693825</v>
      </c>
      <c r="E5" s="4">
        <f>C5/C2</f>
        <v>0.35654698237539006</v>
      </c>
    </row>
    <row r="6" spans="1:5" hidden="1">
      <c r="A6" s="13" t="s">
        <v>42</v>
      </c>
      <c r="C6" s="14">
        <f>3314494+3259776</f>
        <v>6574270</v>
      </c>
    </row>
    <row r="7" spans="1:5" hidden="1">
      <c r="A7" s="13" t="s">
        <v>43</v>
      </c>
      <c r="C7" s="14">
        <f>2111324+143291</f>
        <v>2254615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0" sqref="J30"/>
    </sheetView>
  </sheetViews>
  <sheetFormatPr defaultRowHeight="13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B12" workbookViewId="0">
      <selection activeCell="K19" sqref="K19"/>
    </sheetView>
  </sheetViews>
  <sheetFormatPr defaultColWidth="9" defaultRowHeight="13.6"/>
  <cols>
    <col min="1" max="1" width="1.33203125" style="63" hidden="1" customWidth="1"/>
    <col min="2" max="2" width="24.21875" style="63" customWidth="1"/>
    <col min="3" max="3" width="11.33203125" style="63" customWidth="1"/>
    <col min="4" max="4" width="12" style="63" customWidth="1"/>
    <col min="5" max="5" width="12.44140625" style="63" customWidth="1"/>
    <col min="6" max="6" width="12" style="63" customWidth="1"/>
    <col min="7" max="8" width="9" style="63"/>
    <col min="9" max="9" width="10.33203125" style="63" bestFit="1" customWidth="1"/>
    <col min="10" max="12" width="9.33203125" style="63" bestFit="1" customWidth="1"/>
    <col min="13" max="16384" width="9" style="63"/>
  </cols>
  <sheetData>
    <row r="1" spans="1:8" s="68" customFormat="1" ht="33.799999999999997" customHeight="1">
      <c r="A1" s="68" t="s">
        <v>34</v>
      </c>
      <c r="B1" s="169" t="s">
        <v>100</v>
      </c>
    </row>
    <row r="2" spans="1:8" s="68" customFormat="1" ht="24.8" customHeight="1">
      <c r="A2" s="66" t="s">
        <v>22</v>
      </c>
      <c r="B2" s="269" t="s">
        <v>5</v>
      </c>
      <c r="C2" s="273" t="s">
        <v>25</v>
      </c>
      <c r="D2" s="271" t="s">
        <v>85</v>
      </c>
      <c r="E2" s="271"/>
      <c r="F2" s="272"/>
      <c r="H2" s="66"/>
    </row>
    <row r="3" spans="1:8" s="68" customFormat="1" ht="23.3" customHeight="1" thickBot="1">
      <c r="A3" s="66"/>
      <c r="B3" s="270"/>
      <c r="C3" s="274"/>
      <c r="D3" s="87" t="s">
        <v>82</v>
      </c>
      <c r="E3" s="87" t="s">
        <v>83</v>
      </c>
      <c r="F3" s="89" t="s">
        <v>84</v>
      </c>
      <c r="H3" s="66"/>
    </row>
    <row r="4" spans="1:8" s="68" customFormat="1" ht="23.95" customHeight="1">
      <c r="A4" s="66"/>
      <c r="B4" s="90" t="s">
        <v>24</v>
      </c>
      <c r="C4" s="170">
        <v>98</v>
      </c>
      <c r="D4" s="171">
        <v>52</v>
      </c>
      <c r="E4" s="171">
        <v>32</v>
      </c>
      <c r="F4" s="93">
        <v>14</v>
      </c>
      <c r="H4" s="66"/>
    </row>
    <row r="5" spans="1:8" s="68" customFormat="1" ht="20.05" customHeight="1">
      <c r="A5" s="66"/>
      <c r="B5" s="73" t="s">
        <v>6</v>
      </c>
      <c r="C5" s="172">
        <v>25</v>
      </c>
      <c r="D5" s="99">
        <v>14</v>
      </c>
      <c r="E5" s="99">
        <v>9</v>
      </c>
      <c r="F5" s="97">
        <v>2</v>
      </c>
      <c r="H5" s="66"/>
    </row>
    <row r="6" spans="1:8" s="68" customFormat="1" ht="20.05" customHeight="1">
      <c r="A6" s="66"/>
      <c r="B6" s="73" t="s">
        <v>7</v>
      </c>
      <c r="C6" s="172">
        <v>44</v>
      </c>
      <c r="D6" s="99">
        <v>25</v>
      </c>
      <c r="E6" s="99">
        <v>11</v>
      </c>
      <c r="F6" s="97">
        <v>8</v>
      </c>
      <c r="H6" s="66"/>
    </row>
    <row r="7" spans="1:8" s="68" customFormat="1" ht="20.05" customHeight="1">
      <c r="A7" s="66"/>
      <c r="B7" s="73" t="s">
        <v>8</v>
      </c>
      <c r="C7" s="172">
        <v>2</v>
      </c>
      <c r="D7" s="99">
        <v>1</v>
      </c>
      <c r="E7" s="99">
        <v>1</v>
      </c>
      <c r="F7" s="97" t="s">
        <v>114</v>
      </c>
      <c r="H7" s="66"/>
    </row>
    <row r="8" spans="1:8" s="68" customFormat="1" ht="20.05" customHeight="1">
      <c r="A8" s="66"/>
      <c r="B8" s="73" t="s">
        <v>9</v>
      </c>
      <c r="C8" s="172">
        <v>3</v>
      </c>
      <c r="D8" s="99">
        <v>1</v>
      </c>
      <c r="E8" s="99">
        <v>1</v>
      </c>
      <c r="F8" s="97">
        <v>1</v>
      </c>
      <c r="H8" s="66"/>
    </row>
    <row r="9" spans="1:8" s="68" customFormat="1" ht="20.05" customHeight="1">
      <c r="A9" s="66"/>
      <c r="B9" s="73" t="s">
        <v>10</v>
      </c>
      <c r="C9" s="172">
        <v>5</v>
      </c>
      <c r="D9" s="99">
        <v>2</v>
      </c>
      <c r="E9" s="99">
        <v>2</v>
      </c>
      <c r="F9" s="97">
        <v>1</v>
      </c>
      <c r="H9" s="66"/>
    </row>
    <row r="10" spans="1:8" s="68" customFormat="1" ht="20.05" customHeight="1">
      <c r="A10" s="66"/>
      <c r="B10" s="73" t="s">
        <v>11</v>
      </c>
      <c r="C10" s="172">
        <v>16</v>
      </c>
      <c r="D10" s="99">
        <v>7</v>
      </c>
      <c r="E10" s="99">
        <v>7</v>
      </c>
      <c r="F10" s="97">
        <v>2</v>
      </c>
      <c r="H10" s="66"/>
    </row>
    <row r="11" spans="1:8" s="68" customFormat="1" ht="20.05" customHeight="1">
      <c r="A11" s="66"/>
      <c r="B11" s="79" t="s">
        <v>12</v>
      </c>
      <c r="C11" s="173">
        <v>3</v>
      </c>
      <c r="D11" s="101">
        <v>2</v>
      </c>
      <c r="E11" s="101">
        <v>1</v>
      </c>
      <c r="F11" s="102" t="s">
        <v>114</v>
      </c>
      <c r="H11" s="66"/>
    </row>
    <row r="12" spans="1:8" s="68" customFormat="1" ht="11.55">
      <c r="B12" s="174"/>
      <c r="C12" s="66"/>
      <c r="D12" s="66"/>
      <c r="E12" s="66"/>
      <c r="F12" s="66"/>
      <c r="G12" s="66"/>
      <c r="H12" s="66"/>
    </row>
    <row r="13" spans="1:8" s="68" customFormat="1" ht="11.55">
      <c r="B13" s="66"/>
      <c r="C13" s="66"/>
      <c r="D13" s="66"/>
      <c r="E13" s="66"/>
      <c r="F13" s="66"/>
      <c r="H13" s="66"/>
    </row>
    <row r="14" spans="1:8" s="68" customFormat="1" ht="42.8" customHeight="1">
      <c r="B14" s="275" t="s">
        <v>134</v>
      </c>
      <c r="C14" s="275"/>
      <c r="D14" s="275"/>
      <c r="E14" s="275"/>
      <c r="F14" s="275"/>
    </row>
    <row r="15" spans="1:8" s="68" customFormat="1" ht="20.05" customHeight="1">
      <c r="B15" s="269" t="s">
        <v>5</v>
      </c>
      <c r="C15" s="273" t="s">
        <v>25</v>
      </c>
      <c r="D15" s="271" t="s">
        <v>85</v>
      </c>
      <c r="E15" s="271"/>
      <c r="F15" s="272"/>
    </row>
    <row r="16" spans="1:8" s="68" customFormat="1" ht="20.05" customHeight="1" thickBot="1">
      <c r="B16" s="270"/>
      <c r="C16" s="274"/>
      <c r="D16" s="87" t="s">
        <v>82</v>
      </c>
      <c r="E16" s="87" t="s">
        <v>83</v>
      </c>
      <c r="F16" s="89" t="s">
        <v>84</v>
      </c>
    </row>
    <row r="17" spans="2:11" s="68" customFormat="1" ht="20.05" customHeight="1">
      <c r="B17" s="90" t="s">
        <v>24</v>
      </c>
      <c r="C17" s="170">
        <v>85</v>
      </c>
      <c r="D17" s="171">
        <v>46</v>
      </c>
      <c r="E17" s="171">
        <v>29</v>
      </c>
      <c r="F17" s="93">
        <v>10</v>
      </c>
    </row>
    <row r="18" spans="2:11" s="68" customFormat="1" ht="20.05" customHeight="1">
      <c r="B18" s="73" t="s">
        <v>6</v>
      </c>
      <c r="C18" s="172">
        <v>23</v>
      </c>
      <c r="D18" s="99">
        <v>13</v>
      </c>
      <c r="E18" s="99">
        <v>8</v>
      </c>
      <c r="F18" s="97">
        <v>2</v>
      </c>
    </row>
    <row r="19" spans="2:11" s="68" customFormat="1" ht="20.05" customHeight="1">
      <c r="B19" s="73" t="s">
        <v>7</v>
      </c>
      <c r="C19" s="172">
        <v>38</v>
      </c>
      <c r="D19" s="99">
        <v>23</v>
      </c>
      <c r="E19" s="99">
        <v>10</v>
      </c>
      <c r="F19" s="97">
        <v>5</v>
      </c>
    </row>
    <row r="20" spans="2:11" s="68" customFormat="1" ht="20.05" customHeight="1">
      <c r="B20" s="73" t="s">
        <v>8</v>
      </c>
      <c r="C20" s="172">
        <v>2</v>
      </c>
      <c r="D20" s="99">
        <v>1</v>
      </c>
      <c r="E20" s="99">
        <v>1</v>
      </c>
      <c r="F20" s="97" t="s">
        <v>125</v>
      </c>
    </row>
    <row r="21" spans="2:11" s="68" customFormat="1" ht="20.05" customHeight="1">
      <c r="B21" s="73" t="s">
        <v>9</v>
      </c>
      <c r="C21" s="172">
        <v>3</v>
      </c>
      <c r="D21" s="99">
        <v>1</v>
      </c>
      <c r="E21" s="99">
        <v>1</v>
      </c>
      <c r="F21" s="97">
        <v>1</v>
      </c>
    </row>
    <row r="22" spans="2:11" s="68" customFormat="1" ht="20.05" customHeight="1">
      <c r="B22" s="73" t="s">
        <v>10</v>
      </c>
      <c r="C22" s="172">
        <v>3</v>
      </c>
      <c r="D22" s="99">
        <v>1</v>
      </c>
      <c r="E22" s="99">
        <v>2</v>
      </c>
      <c r="F22" s="97" t="s">
        <v>125</v>
      </c>
      <c r="I22" s="175"/>
    </row>
    <row r="23" spans="2:11" s="68" customFormat="1" ht="20.05" customHeight="1">
      <c r="B23" s="73" t="s">
        <v>11</v>
      </c>
      <c r="C23" s="172">
        <v>13</v>
      </c>
      <c r="D23" s="99">
        <v>5</v>
      </c>
      <c r="E23" s="99">
        <v>6</v>
      </c>
      <c r="F23" s="97">
        <v>2</v>
      </c>
      <c r="I23" s="175"/>
    </row>
    <row r="24" spans="2:11" s="68" customFormat="1" ht="20.05" customHeight="1">
      <c r="B24" s="79" t="s">
        <v>12</v>
      </c>
      <c r="C24" s="173">
        <v>3</v>
      </c>
      <c r="D24" s="101">
        <v>2</v>
      </c>
      <c r="E24" s="101">
        <v>1</v>
      </c>
      <c r="F24" s="102" t="s">
        <v>125</v>
      </c>
      <c r="I24" s="176"/>
      <c r="J24" s="176"/>
      <c r="K24" s="175"/>
    </row>
    <row r="25" spans="2:11">
      <c r="I25" s="64"/>
    </row>
    <row r="26" spans="2:11">
      <c r="B26" s="251" t="s">
        <v>179</v>
      </c>
    </row>
  </sheetData>
  <mergeCells count="7">
    <mergeCell ref="B2:B3"/>
    <mergeCell ref="D2:F2"/>
    <mergeCell ref="C2:C3"/>
    <mergeCell ref="B15:B16"/>
    <mergeCell ref="C15:C16"/>
    <mergeCell ref="D15:F15"/>
    <mergeCell ref="B14:F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B9" workbookViewId="0">
      <selection activeCell="K19" sqref="K19"/>
    </sheetView>
  </sheetViews>
  <sheetFormatPr defaultColWidth="9" defaultRowHeight="13.6"/>
  <cols>
    <col min="1" max="1" width="1.33203125" style="63" hidden="1" customWidth="1"/>
    <col min="2" max="2" width="44.109375" style="63" customWidth="1"/>
    <col min="3" max="3" width="15.21875" style="63" customWidth="1"/>
    <col min="4" max="4" width="16.33203125" style="63" customWidth="1"/>
    <col min="5" max="5" width="16.21875" style="63" customWidth="1"/>
    <col min="6" max="16384" width="9" style="63"/>
  </cols>
  <sheetData>
    <row r="1" spans="1:6" s="68" customFormat="1" ht="21.75" customHeight="1">
      <c r="B1" s="283" t="s">
        <v>126</v>
      </c>
      <c r="C1" s="283"/>
      <c r="D1" s="283"/>
      <c r="E1" s="283"/>
    </row>
    <row r="2" spans="1:6" s="66" customFormat="1" ht="31.6" customHeight="1">
      <c r="A2" s="66" t="s">
        <v>34</v>
      </c>
      <c r="B2" s="158" t="s">
        <v>113</v>
      </c>
      <c r="C2" s="67"/>
    </row>
    <row r="3" spans="1:6" s="68" customFormat="1" ht="14.3" customHeight="1">
      <c r="B3" s="276" t="s">
        <v>5</v>
      </c>
      <c r="C3" s="278" t="s">
        <v>25</v>
      </c>
      <c r="D3" s="278" t="s">
        <v>26</v>
      </c>
      <c r="E3" s="280" t="s">
        <v>27</v>
      </c>
    </row>
    <row r="4" spans="1:6" s="68" customFormat="1" ht="14.3" customHeight="1" thickBot="1">
      <c r="B4" s="277"/>
      <c r="C4" s="279"/>
      <c r="D4" s="279"/>
      <c r="E4" s="281"/>
    </row>
    <row r="5" spans="1:6" s="68" customFormat="1" ht="20.05" customHeight="1">
      <c r="B5" s="69" t="s">
        <v>25</v>
      </c>
      <c r="C5" s="70">
        <v>98</v>
      </c>
      <c r="D5" s="71">
        <v>87</v>
      </c>
      <c r="E5" s="72">
        <v>11</v>
      </c>
    </row>
    <row r="6" spans="1:6" s="68" customFormat="1" ht="20.05" customHeight="1">
      <c r="B6" s="73" t="s">
        <v>0</v>
      </c>
      <c r="C6" s="74" t="s">
        <v>114</v>
      </c>
      <c r="D6" s="75" t="s">
        <v>114</v>
      </c>
      <c r="E6" s="72" t="s">
        <v>114</v>
      </c>
    </row>
    <row r="7" spans="1:6" s="68" customFormat="1" ht="20.05" customHeight="1">
      <c r="B7" s="73" t="s">
        <v>28</v>
      </c>
      <c r="C7" s="74">
        <v>7</v>
      </c>
      <c r="D7" s="76">
        <v>3</v>
      </c>
      <c r="E7" s="72">
        <v>4</v>
      </c>
    </row>
    <row r="8" spans="1:6" s="68" customFormat="1" ht="20.05" customHeight="1">
      <c r="B8" s="73" t="s">
        <v>29</v>
      </c>
      <c r="C8" s="74">
        <v>23</v>
      </c>
      <c r="D8" s="76">
        <v>17</v>
      </c>
      <c r="E8" s="72">
        <v>6</v>
      </c>
    </row>
    <row r="9" spans="1:6" s="68" customFormat="1" ht="20.05" customHeight="1">
      <c r="B9" s="73" t="s">
        <v>30</v>
      </c>
      <c r="C9" s="77" t="s">
        <v>114</v>
      </c>
      <c r="D9" s="75" t="s">
        <v>114</v>
      </c>
      <c r="E9" s="78" t="s">
        <v>114</v>
      </c>
    </row>
    <row r="10" spans="1:6" s="68" customFormat="1" ht="20.05" customHeight="1">
      <c r="B10" s="73" t="s">
        <v>31</v>
      </c>
      <c r="C10" s="74">
        <v>67</v>
      </c>
      <c r="D10" s="76">
        <v>67</v>
      </c>
      <c r="E10" s="78" t="s">
        <v>114</v>
      </c>
    </row>
    <row r="11" spans="1:6" s="68" customFormat="1" ht="20.05" customHeight="1">
      <c r="B11" s="79" t="s">
        <v>32</v>
      </c>
      <c r="C11" s="80">
        <v>1</v>
      </c>
      <c r="D11" s="81" t="s">
        <v>125</v>
      </c>
      <c r="E11" s="82">
        <v>1</v>
      </c>
      <c r="F11" s="66"/>
    </row>
    <row r="12" spans="1:6" s="68" customFormat="1" ht="11.55">
      <c r="E12" s="66"/>
    </row>
    <row r="13" spans="1:6" s="68" customFormat="1" ht="11.55">
      <c r="B13" s="167"/>
      <c r="C13" s="168"/>
      <c r="D13" s="168"/>
      <c r="E13" s="168"/>
    </row>
    <row r="14" spans="1:6" s="68" customFormat="1" ht="11.55"/>
    <row r="15" spans="1:6" s="68" customFormat="1" ht="29.25" customHeight="1">
      <c r="B15" s="282" t="s">
        <v>132</v>
      </c>
      <c r="C15" s="282"/>
      <c r="D15" s="282"/>
      <c r="E15" s="282"/>
    </row>
    <row r="16" spans="1:6" s="68" customFormat="1" ht="30.1" customHeight="1">
      <c r="B16" s="158" t="s">
        <v>113</v>
      </c>
      <c r="C16" s="67"/>
      <c r="D16" s="66"/>
      <c r="E16" s="66"/>
    </row>
    <row r="17" spans="2:5" s="68" customFormat="1" ht="11.55">
      <c r="B17" s="276" t="s">
        <v>5</v>
      </c>
      <c r="C17" s="278" t="s">
        <v>25</v>
      </c>
      <c r="D17" s="278" t="s">
        <v>26</v>
      </c>
      <c r="E17" s="280" t="s">
        <v>27</v>
      </c>
    </row>
    <row r="18" spans="2:5" s="68" customFormat="1" ht="12.25" thickBot="1">
      <c r="B18" s="277"/>
      <c r="C18" s="279"/>
      <c r="D18" s="279"/>
      <c r="E18" s="281"/>
    </row>
    <row r="19" spans="2:5" s="68" customFormat="1" ht="20.05" customHeight="1">
      <c r="B19" s="69" t="s">
        <v>25</v>
      </c>
      <c r="C19" s="70">
        <v>85</v>
      </c>
      <c r="D19" s="71">
        <v>74</v>
      </c>
      <c r="E19" s="72">
        <v>11</v>
      </c>
    </row>
    <row r="20" spans="2:5" s="68" customFormat="1" ht="20.05" customHeight="1">
      <c r="B20" s="73" t="s">
        <v>0</v>
      </c>
      <c r="C20" s="74" t="s">
        <v>114</v>
      </c>
      <c r="D20" s="75" t="s">
        <v>114</v>
      </c>
      <c r="E20" s="72" t="s">
        <v>114</v>
      </c>
    </row>
    <row r="21" spans="2:5" s="68" customFormat="1" ht="20.05" customHeight="1">
      <c r="B21" s="73" t="s">
        <v>28</v>
      </c>
      <c r="C21" s="74">
        <v>7</v>
      </c>
      <c r="D21" s="76">
        <v>3</v>
      </c>
      <c r="E21" s="72">
        <v>4</v>
      </c>
    </row>
    <row r="22" spans="2:5" s="68" customFormat="1" ht="20.05" customHeight="1">
      <c r="B22" s="73" t="s">
        <v>29</v>
      </c>
      <c r="C22" s="74">
        <v>20</v>
      </c>
      <c r="D22" s="76">
        <v>14</v>
      </c>
      <c r="E22" s="72">
        <v>6</v>
      </c>
    </row>
    <row r="23" spans="2:5" s="68" customFormat="1" ht="20.05" customHeight="1">
      <c r="B23" s="73" t="s">
        <v>30</v>
      </c>
      <c r="C23" s="77" t="s">
        <v>114</v>
      </c>
      <c r="D23" s="75" t="s">
        <v>114</v>
      </c>
      <c r="E23" s="78" t="s">
        <v>114</v>
      </c>
    </row>
    <row r="24" spans="2:5" s="68" customFormat="1" ht="20.05" customHeight="1">
      <c r="B24" s="73" t="s">
        <v>31</v>
      </c>
      <c r="C24" s="74">
        <v>57</v>
      </c>
      <c r="D24" s="76">
        <v>57</v>
      </c>
      <c r="E24" s="78" t="s">
        <v>114</v>
      </c>
    </row>
    <row r="25" spans="2:5" s="68" customFormat="1" ht="20.05" customHeight="1">
      <c r="B25" s="79" t="s">
        <v>32</v>
      </c>
      <c r="C25" s="80">
        <v>1</v>
      </c>
      <c r="D25" s="81" t="s">
        <v>125</v>
      </c>
      <c r="E25" s="82">
        <v>1</v>
      </c>
    </row>
    <row r="26" spans="2:5">
      <c r="D26" s="64"/>
      <c r="E26" s="64"/>
    </row>
    <row r="27" spans="2:5">
      <c r="B27" s="251" t="s">
        <v>179</v>
      </c>
      <c r="D27" s="64"/>
      <c r="E27" s="64"/>
    </row>
    <row r="28" spans="2:5">
      <c r="D28" s="64"/>
      <c r="E28" s="64"/>
    </row>
    <row r="29" spans="2:5">
      <c r="D29" s="64"/>
      <c r="E29" s="64"/>
    </row>
    <row r="30" spans="2:5">
      <c r="D30" s="64"/>
      <c r="E30" s="64"/>
    </row>
    <row r="31" spans="2:5">
      <c r="D31" s="64"/>
      <c r="E31" s="64"/>
    </row>
  </sheetData>
  <mergeCells count="10">
    <mergeCell ref="B1:E1"/>
    <mergeCell ref="B3:B4"/>
    <mergeCell ref="D3:D4"/>
    <mergeCell ref="E3:E4"/>
    <mergeCell ref="C3:C4"/>
    <mergeCell ref="B17:B18"/>
    <mergeCell ref="C17:C18"/>
    <mergeCell ref="D17:D18"/>
    <mergeCell ref="E17:E18"/>
    <mergeCell ref="B15:E15"/>
  </mergeCells>
  <pageMargins left="0.59055118110236227" right="0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B4" workbookViewId="0">
      <selection activeCell="H12" sqref="H12"/>
    </sheetView>
  </sheetViews>
  <sheetFormatPr defaultColWidth="9" defaultRowHeight="13.6"/>
  <cols>
    <col min="1" max="1" width="1.33203125" style="63" hidden="1" customWidth="1"/>
    <col min="2" max="2" width="37" style="63" customWidth="1"/>
    <col min="3" max="3" width="9.77734375" style="63" customWidth="1"/>
    <col min="4" max="4" width="10.21875" style="63" customWidth="1"/>
    <col min="5" max="5" width="9.77734375" style="63" customWidth="1"/>
    <col min="6" max="6" width="10.44140625" style="63" customWidth="1"/>
    <col min="7" max="16384" width="9" style="63"/>
  </cols>
  <sheetData>
    <row r="1" spans="1:7" s="83" customFormat="1" ht="27" customHeight="1">
      <c r="A1" s="83" t="s">
        <v>34</v>
      </c>
      <c r="B1" s="284" t="s">
        <v>127</v>
      </c>
      <c r="C1" s="285"/>
      <c r="D1" s="285"/>
      <c r="E1" s="285"/>
      <c r="F1" s="285"/>
      <c r="G1" s="84"/>
    </row>
    <row r="2" spans="1:7" s="83" customFormat="1" ht="29.25" customHeight="1">
      <c r="B2" s="159" t="s">
        <v>113</v>
      </c>
      <c r="C2" s="65"/>
      <c r="D2" s="86"/>
      <c r="E2" s="86"/>
      <c r="F2" s="86"/>
      <c r="G2" s="84"/>
    </row>
    <row r="3" spans="1:7" s="68" customFormat="1" ht="27" customHeight="1">
      <c r="A3" s="66"/>
      <c r="B3" s="269" t="s">
        <v>5</v>
      </c>
      <c r="C3" s="273" t="s">
        <v>25</v>
      </c>
      <c r="D3" s="286" t="s">
        <v>85</v>
      </c>
      <c r="E3" s="286"/>
      <c r="F3" s="280"/>
    </row>
    <row r="4" spans="1:7" s="68" customFormat="1" ht="21.75" customHeight="1" thickBot="1">
      <c r="A4" s="66"/>
      <c r="B4" s="270"/>
      <c r="C4" s="274"/>
      <c r="D4" s="87" t="s">
        <v>82</v>
      </c>
      <c r="E4" s="88" t="s">
        <v>83</v>
      </c>
      <c r="F4" s="89" t="s">
        <v>84</v>
      </c>
    </row>
    <row r="5" spans="1:7" s="68" customFormat="1" ht="20.05" customHeight="1">
      <c r="A5" s="66"/>
      <c r="B5" s="90" t="s">
        <v>23</v>
      </c>
      <c r="C5" s="91">
        <v>6326</v>
      </c>
      <c r="D5" s="92">
        <v>4800</v>
      </c>
      <c r="E5" s="92">
        <v>1276</v>
      </c>
      <c r="F5" s="93">
        <v>250</v>
      </c>
      <c r="G5" s="94"/>
    </row>
    <row r="6" spans="1:7" s="68" customFormat="1" ht="30.1" customHeight="1">
      <c r="A6" s="66"/>
      <c r="B6" s="73" t="s">
        <v>13</v>
      </c>
      <c r="C6" s="95">
        <v>5754</v>
      </c>
      <c r="D6" s="96">
        <v>4490</v>
      </c>
      <c r="E6" s="96">
        <v>1028</v>
      </c>
      <c r="F6" s="97">
        <v>236</v>
      </c>
      <c r="G6" s="94"/>
    </row>
    <row r="7" spans="1:7" s="68" customFormat="1" ht="30.1" customHeight="1">
      <c r="A7" s="66"/>
      <c r="B7" s="73" t="s">
        <v>14</v>
      </c>
      <c r="C7" s="98">
        <v>325</v>
      </c>
      <c r="D7" s="99">
        <v>201</v>
      </c>
      <c r="E7" s="99">
        <v>115</v>
      </c>
      <c r="F7" s="97">
        <v>9</v>
      </c>
      <c r="G7" s="94"/>
    </row>
    <row r="8" spans="1:7" s="68" customFormat="1" ht="20.05" customHeight="1">
      <c r="A8" s="66"/>
      <c r="B8" s="79" t="s">
        <v>15</v>
      </c>
      <c r="C8" s="100">
        <v>247</v>
      </c>
      <c r="D8" s="101">
        <v>109</v>
      </c>
      <c r="E8" s="101">
        <v>133</v>
      </c>
      <c r="F8" s="102">
        <v>5</v>
      </c>
      <c r="G8" s="94"/>
    </row>
    <row r="9" spans="1:7" s="68" customFormat="1" ht="24.8" customHeight="1">
      <c r="B9" s="66"/>
      <c r="C9" s="177"/>
      <c r="D9" s="177"/>
      <c r="E9" s="177"/>
      <c r="F9" s="177"/>
    </row>
    <row r="10" spans="1:7" s="68" customFormat="1" ht="23.95" customHeight="1">
      <c r="B10" s="287"/>
      <c r="C10" s="288"/>
      <c r="D10" s="288"/>
      <c r="E10" s="288"/>
      <c r="F10" s="288"/>
    </row>
    <row r="11" spans="1:7" s="68" customFormat="1" ht="33.799999999999997" customHeight="1">
      <c r="B11" s="284" t="s">
        <v>133</v>
      </c>
      <c r="C11" s="285"/>
      <c r="D11" s="285"/>
      <c r="E11" s="285"/>
      <c r="F11" s="285"/>
    </row>
    <row r="12" spans="1:7" s="68" customFormat="1" ht="26.35" customHeight="1">
      <c r="B12" s="160" t="s">
        <v>113</v>
      </c>
      <c r="C12" s="65"/>
      <c r="D12" s="86"/>
      <c r="E12" s="86"/>
      <c r="F12" s="86"/>
    </row>
    <row r="13" spans="1:7" s="68" customFormat="1" ht="20.05" customHeight="1">
      <c r="B13" s="269" t="s">
        <v>5</v>
      </c>
      <c r="C13" s="273" t="s">
        <v>25</v>
      </c>
      <c r="D13" s="286" t="s">
        <v>85</v>
      </c>
      <c r="E13" s="286"/>
      <c r="F13" s="280"/>
    </row>
    <row r="14" spans="1:7" s="68" customFormat="1" ht="20.05" customHeight="1" thickBot="1">
      <c r="B14" s="270"/>
      <c r="C14" s="274"/>
      <c r="D14" s="87" t="s">
        <v>82</v>
      </c>
      <c r="E14" s="88" t="s">
        <v>83</v>
      </c>
      <c r="F14" s="89" t="s">
        <v>84</v>
      </c>
    </row>
    <row r="15" spans="1:7" s="68" customFormat="1" ht="20.05" customHeight="1">
      <c r="B15" s="90" t="s">
        <v>23</v>
      </c>
      <c r="C15" s="91">
        <v>6173</v>
      </c>
      <c r="D15" s="92">
        <v>4713</v>
      </c>
      <c r="E15" s="92">
        <v>1256</v>
      </c>
      <c r="F15" s="93">
        <v>204</v>
      </c>
      <c r="G15" s="94"/>
    </row>
    <row r="16" spans="1:7" s="68" customFormat="1" ht="30.1" customHeight="1">
      <c r="B16" s="73" t="s">
        <v>13</v>
      </c>
      <c r="C16" s="95">
        <v>5645</v>
      </c>
      <c r="D16" s="96">
        <v>4443</v>
      </c>
      <c r="E16" s="96">
        <v>1009</v>
      </c>
      <c r="F16" s="97">
        <v>193</v>
      </c>
      <c r="G16" s="94"/>
    </row>
    <row r="17" spans="2:7" s="68" customFormat="1" ht="30.1" customHeight="1">
      <c r="B17" s="73" t="s">
        <v>14</v>
      </c>
      <c r="C17" s="98">
        <v>311</v>
      </c>
      <c r="D17" s="99">
        <v>189</v>
      </c>
      <c r="E17" s="99">
        <v>115</v>
      </c>
      <c r="F17" s="97">
        <v>7</v>
      </c>
      <c r="G17" s="94"/>
    </row>
    <row r="18" spans="2:7" s="68" customFormat="1" ht="20.05" customHeight="1">
      <c r="B18" s="79" t="s">
        <v>15</v>
      </c>
      <c r="C18" s="100">
        <v>217</v>
      </c>
      <c r="D18" s="101">
        <v>81</v>
      </c>
      <c r="E18" s="101">
        <v>132</v>
      </c>
      <c r="F18" s="102">
        <v>4</v>
      </c>
      <c r="G18" s="94"/>
    </row>
    <row r="19" spans="2:7">
      <c r="D19" s="149"/>
      <c r="E19" s="149"/>
      <c r="F19" s="149"/>
    </row>
    <row r="20" spans="2:7">
      <c r="B20" s="251" t="s">
        <v>179</v>
      </c>
    </row>
  </sheetData>
  <mergeCells count="9">
    <mergeCell ref="B1:F1"/>
    <mergeCell ref="B11:F11"/>
    <mergeCell ref="B13:B14"/>
    <mergeCell ref="C13:C14"/>
    <mergeCell ref="D13:F13"/>
    <mergeCell ref="B3:B4"/>
    <mergeCell ref="D3:F3"/>
    <mergeCell ref="C3:C4"/>
    <mergeCell ref="B10:F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B1" workbookViewId="0">
      <selection activeCell="K19" sqref="K19"/>
    </sheetView>
  </sheetViews>
  <sheetFormatPr defaultColWidth="9" defaultRowHeight="14.3"/>
  <cols>
    <col min="1" max="1" width="1.33203125" style="116" hidden="1" customWidth="1"/>
    <col min="2" max="2" width="51" style="116" customWidth="1"/>
    <col min="3" max="3" width="25.6640625" style="116" customWidth="1"/>
    <col min="4" max="16384" width="9" style="116"/>
  </cols>
  <sheetData>
    <row r="1" spans="1:3" s="68" customFormat="1" ht="23.3" customHeight="1">
      <c r="B1" s="103" t="s">
        <v>128</v>
      </c>
      <c r="C1" s="83"/>
    </row>
    <row r="2" spans="1:3" s="68" customFormat="1" ht="25.5" customHeight="1">
      <c r="A2" s="68" t="s">
        <v>34</v>
      </c>
      <c r="B2" s="160" t="s">
        <v>113</v>
      </c>
      <c r="C2" s="85"/>
    </row>
    <row r="3" spans="1:3" s="68" customFormat="1" ht="23.95" customHeight="1" thickBot="1">
      <c r="A3" s="66"/>
      <c r="B3" s="104" t="s">
        <v>5</v>
      </c>
      <c r="C3" s="105" t="s">
        <v>33</v>
      </c>
    </row>
    <row r="4" spans="1:3" s="68" customFormat="1" ht="20.05" customHeight="1">
      <c r="A4" s="66"/>
      <c r="B4" s="106" t="s">
        <v>90</v>
      </c>
      <c r="C4" s="107">
        <v>98</v>
      </c>
    </row>
    <row r="5" spans="1:3" s="68" customFormat="1" ht="20.05" customHeight="1">
      <c r="A5" s="66"/>
      <c r="B5" s="108" t="s">
        <v>92</v>
      </c>
      <c r="C5" s="109">
        <v>52</v>
      </c>
    </row>
    <row r="6" spans="1:3" s="68" customFormat="1" ht="20.05" customHeight="1">
      <c r="A6" s="66"/>
      <c r="B6" s="108" t="s">
        <v>94</v>
      </c>
      <c r="C6" s="109">
        <v>32</v>
      </c>
    </row>
    <row r="7" spans="1:3" s="68" customFormat="1" ht="20.05" customHeight="1" thickBot="1">
      <c r="A7" s="66"/>
      <c r="B7" s="110" t="s">
        <v>93</v>
      </c>
      <c r="C7" s="111">
        <v>14</v>
      </c>
    </row>
    <row r="8" spans="1:3" s="68" customFormat="1" ht="20.05" customHeight="1">
      <c r="A8" s="66"/>
      <c r="B8" s="112" t="s">
        <v>81</v>
      </c>
      <c r="C8" s="113">
        <v>22</v>
      </c>
    </row>
    <row r="9" spans="1:3" s="68" customFormat="1" ht="20.05" customHeight="1">
      <c r="A9" s="66"/>
      <c r="B9" s="108" t="s">
        <v>95</v>
      </c>
      <c r="C9" s="109">
        <v>10</v>
      </c>
    </row>
    <row r="10" spans="1:3" s="68" customFormat="1" ht="20.05" customHeight="1">
      <c r="A10" s="66"/>
      <c r="B10" s="108" t="s">
        <v>96</v>
      </c>
      <c r="C10" s="109">
        <v>8</v>
      </c>
    </row>
    <row r="11" spans="1:3" s="68" customFormat="1" ht="20.05" customHeight="1" thickBot="1">
      <c r="A11" s="66"/>
      <c r="B11" s="110" t="s">
        <v>97</v>
      </c>
      <c r="C11" s="111">
        <v>4</v>
      </c>
    </row>
    <row r="12" spans="1:3" s="68" customFormat="1" ht="20.05" customHeight="1">
      <c r="A12" s="66"/>
      <c r="B12" s="114" t="s">
        <v>99</v>
      </c>
      <c r="C12" s="115">
        <v>87</v>
      </c>
    </row>
    <row r="14" spans="1:3">
      <c r="B14" s="117"/>
    </row>
    <row r="17" spans="2:3" ht="17.350000000000001" customHeight="1">
      <c r="B17" s="289" t="s">
        <v>139</v>
      </c>
      <c r="C17" s="289"/>
    </row>
    <row r="18" spans="2:3" ht="23.95" customHeight="1">
      <c r="B18" s="160" t="s">
        <v>113</v>
      </c>
      <c r="C18" s="85"/>
    </row>
    <row r="19" spans="2:3" ht="20.05" customHeight="1" thickBot="1">
      <c r="B19" s="104" t="s">
        <v>5</v>
      </c>
      <c r="C19" s="105" t="s">
        <v>33</v>
      </c>
    </row>
    <row r="20" spans="2:3" ht="20.05" customHeight="1">
      <c r="B20" s="106" t="s">
        <v>90</v>
      </c>
      <c r="C20" s="107">
        <v>85</v>
      </c>
    </row>
    <row r="21" spans="2:3" ht="20.05" customHeight="1">
      <c r="B21" s="108" t="s">
        <v>92</v>
      </c>
      <c r="C21" s="109">
        <v>46</v>
      </c>
    </row>
    <row r="22" spans="2:3" ht="20.05" customHeight="1">
      <c r="B22" s="108" t="s">
        <v>94</v>
      </c>
      <c r="C22" s="109">
        <v>29</v>
      </c>
    </row>
    <row r="23" spans="2:3" ht="20.05" customHeight="1" thickBot="1">
      <c r="B23" s="110" t="s">
        <v>93</v>
      </c>
      <c r="C23" s="111">
        <v>10</v>
      </c>
    </row>
    <row r="24" spans="2:3" ht="20.05" customHeight="1">
      <c r="B24" s="112" t="s">
        <v>81</v>
      </c>
      <c r="C24" s="113">
        <v>20</v>
      </c>
    </row>
    <row r="25" spans="2:3" ht="20.05" customHeight="1">
      <c r="B25" s="108" t="s">
        <v>95</v>
      </c>
      <c r="C25" s="109">
        <v>10</v>
      </c>
    </row>
    <row r="26" spans="2:3" ht="20.05" customHeight="1">
      <c r="B26" s="108" t="s">
        <v>96</v>
      </c>
      <c r="C26" s="109">
        <v>8</v>
      </c>
    </row>
    <row r="27" spans="2:3" ht="20.05" customHeight="1" thickBot="1">
      <c r="B27" s="110" t="s">
        <v>97</v>
      </c>
      <c r="C27" s="111">
        <v>2</v>
      </c>
    </row>
    <row r="28" spans="2:3" ht="20.05" customHeight="1">
      <c r="B28" s="114" t="s">
        <v>99</v>
      </c>
      <c r="C28" s="115">
        <v>76</v>
      </c>
    </row>
    <row r="30" spans="2:3" s="247" customFormat="1" ht="10.199999999999999">
      <c r="B30" s="251" t="s">
        <v>179</v>
      </c>
    </row>
  </sheetData>
  <mergeCells count="1">
    <mergeCell ref="B17:C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B13" workbookViewId="0">
      <selection activeCell="K19" sqref="K19"/>
    </sheetView>
  </sheetViews>
  <sheetFormatPr defaultColWidth="9" defaultRowHeight="14.3"/>
  <cols>
    <col min="1" max="1" width="1.88671875" style="116" hidden="1" customWidth="1"/>
    <col min="2" max="2" width="23.44140625" style="139" customWidth="1"/>
    <col min="3" max="3" width="8.88671875" style="139" customWidth="1"/>
    <col min="4" max="4" width="9.6640625" style="139" customWidth="1"/>
    <col min="5" max="5" width="9.109375" style="139" customWidth="1"/>
    <col min="6" max="6" width="9.88671875" style="139" customWidth="1"/>
    <col min="7" max="7" width="8.33203125" style="139" customWidth="1"/>
    <col min="8" max="8" width="9.109375" style="139" customWidth="1"/>
    <col min="9" max="16384" width="9" style="116"/>
  </cols>
  <sheetData>
    <row r="1" spans="1:9" s="68" customFormat="1" ht="21.75" customHeight="1">
      <c r="A1" s="68" t="s">
        <v>36</v>
      </c>
      <c r="B1" s="214" t="s">
        <v>129</v>
      </c>
      <c r="C1" s="86"/>
      <c r="D1" s="86"/>
      <c r="E1" s="113"/>
      <c r="F1" s="113"/>
      <c r="G1" s="113"/>
      <c r="H1" s="113"/>
    </row>
    <row r="2" spans="1:9" s="68" customFormat="1" ht="30.75" customHeight="1">
      <c r="A2" s="66"/>
      <c r="B2" s="276" t="s">
        <v>5</v>
      </c>
      <c r="C2" s="280" t="s">
        <v>25</v>
      </c>
      <c r="D2" s="269"/>
      <c r="E2" s="286" t="s">
        <v>123</v>
      </c>
      <c r="F2" s="286"/>
      <c r="G2" s="286" t="s">
        <v>124</v>
      </c>
      <c r="H2" s="280"/>
      <c r="I2" s="66"/>
    </row>
    <row r="3" spans="1:9" s="68" customFormat="1" ht="15.8" customHeight="1">
      <c r="A3" s="66"/>
      <c r="B3" s="295"/>
      <c r="C3" s="296" t="s">
        <v>16</v>
      </c>
      <c r="D3" s="178" t="s">
        <v>17</v>
      </c>
      <c r="E3" s="296" t="s">
        <v>16</v>
      </c>
      <c r="F3" s="178" t="s">
        <v>17</v>
      </c>
      <c r="G3" s="296" t="s">
        <v>16</v>
      </c>
      <c r="H3" s="179" t="s">
        <v>17</v>
      </c>
    </row>
    <row r="4" spans="1:9" s="68" customFormat="1" ht="17.350000000000001" customHeight="1" thickBot="1">
      <c r="A4" s="66"/>
      <c r="B4" s="277"/>
      <c r="C4" s="297"/>
      <c r="D4" s="180" t="s">
        <v>20</v>
      </c>
      <c r="E4" s="297"/>
      <c r="F4" s="180" t="s">
        <v>20</v>
      </c>
      <c r="G4" s="297"/>
      <c r="H4" s="181" t="s">
        <v>20</v>
      </c>
      <c r="I4" s="66"/>
    </row>
    <row r="5" spans="1:9" s="68" customFormat="1" ht="20.05" customHeight="1">
      <c r="A5" s="66"/>
      <c r="B5" s="69" t="s">
        <v>21</v>
      </c>
      <c r="C5" s="182">
        <f>E5+G5</f>
        <v>5646171</v>
      </c>
      <c r="D5" s="182">
        <f>F5+H5</f>
        <v>22553134</v>
      </c>
      <c r="E5" s="183">
        <v>4978852</v>
      </c>
      <c r="F5" s="183">
        <v>19164779</v>
      </c>
      <c r="G5" s="183">
        <v>667319</v>
      </c>
      <c r="H5" s="258">
        <v>3388355</v>
      </c>
    </row>
    <row r="6" spans="1:9" s="68" customFormat="1" ht="14.95" customHeight="1">
      <c r="A6" s="66"/>
      <c r="B6" s="184" t="s">
        <v>77</v>
      </c>
      <c r="C6" s="185"/>
      <c r="D6" s="185"/>
      <c r="E6" s="185"/>
      <c r="F6" s="185"/>
      <c r="G6" s="185"/>
      <c r="H6" s="186"/>
    </row>
    <row r="7" spans="1:9" s="68" customFormat="1" ht="20.05" customHeight="1">
      <c r="A7" s="66"/>
      <c r="B7" s="187" t="s">
        <v>78</v>
      </c>
      <c r="C7" s="188">
        <v>13822</v>
      </c>
      <c r="D7" s="188">
        <v>369326</v>
      </c>
      <c r="E7" s="183" t="s">
        <v>115</v>
      </c>
      <c r="F7" s="183" t="s">
        <v>115</v>
      </c>
      <c r="G7" s="183" t="s">
        <v>115</v>
      </c>
      <c r="H7" s="259" t="s">
        <v>115</v>
      </c>
      <c r="I7" s="66"/>
    </row>
    <row r="8" spans="1:9" s="68" customFormat="1" ht="20.05" customHeight="1">
      <c r="A8" s="66"/>
      <c r="B8" s="189" t="s">
        <v>18</v>
      </c>
      <c r="C8" s="190">
        <f>E8+G8</f>
        <v>1532414</v>
      </c>
      <c r="D8" s="190">
        <f>F8+H8</f>
        <v>7991369</v>
      </c>
      <c r="E8" s="183">
        <v>1521695</v>
      </c>
      <c r="F8" s="183">
        <v>6321076</v>
      </c>
      <c r="G8" s="183">
        <v>10719</v>
      </c>
      <c r="H8" s="259">
        <v>1670293</v>
      </c>
    </row>
    <row r="9" spans="1:9" s="68" customFormat="1" ht="14.95" customHeight="1">
      <c r="A9" s="66"/>
      <c r="B9" s="191" t="s">
        <v>80</v>
      </c>
      <c r="C9" s="192"/>
      <c r="D9" s="192"/>
      <c r="E9" s="193"/>
      <c r="F9" s="193"/>
      <c r="G9" s="193"/>
      <c r="H9" s="260"/>
    </row>
    <row r="10" spans="1:9" s="68" customFormat="1" ht="20.05" customHeight="1">
      <c r="A10" s="66"/>
      <c r="B10" s="194" t="s">
        <v>78</v>
      </c>
      <c r="C10" s="195">
        <v>2474</v>
      </c>
      <c r="D10" s="195">
        <v>1193261</v>
      </c>
      <c r="E10" s="196">
        <v>1807</v>
      </c>
      <c r="F10" s="196">
        <v>586936</v>
      </c>
      <c r="G10" s="196">
        <v>667</v>
      </c>
      <c r="H10" s="261">
        <v>606325</v>
      </c>
      <c r="I10" s="66"/>
    </row>
    <row r="11" spans="1:9" s="68" customFormat="1" ht="20.05" customHeight="1">
      <c r="A11" s="66"/>
      <c r="B11" s="197"/>
      <c r="C11" s="197"/>
      <c r="D11" s="197"/>
      <c r="E11" s="198"/>
      <c r="F11" s="198"/>
      <c r="G11" s="199"/>
      <c r="H11" s="198"/>
      <c r="I11" s="66"/>
    </row>
    <row r="12" spans="1:9" s="68" customFormat="1" ht="23.3" customHeight="1">
      <c r="B12" s="214" t="s">
        <v>140</v>
      </c>
      <c r="F12" s="94"/>
      <c r="G12" s="94"/>
      <c r="H12" s="94"/>
    </row>
    <row r="13" spans="1:9" s="68" customFormat="1" ht="30.1" customHeight="1">
      <c r="B13" s="290" t="s">
        <v>5</v>
      </c>
      <c r="C13" s="292" t="s">
        <v>25</v>
      </c>
      <c r="D13" s="290"/>
      <c r="E13" s="293" t="s">
        <v>135</v>
      </c>
      <c r="F13" s="293"/>
      <c r="G13" s="293" t="s">
        <v>136</v>
      </c>
      <c r="H13" s="294"/>
    </row>
    <row r="14" spans="1:9" s="68" customFormat="1" ht="20.05" customHeight="1" thickBot="1">
      <c r="B14" s="291"/>
      <c r="C14" s="144">
        <v>2017</v>
      </c>
      <c r="D14" s="144">
        <v>2018</v>
      </c>
      <c r="E14" s="144">
        <v>2017</v>
      </c>
      <c r="F14" s="144">
        <v>2018</v>
      </c>
      <c r="G14" s="144">
        <v>2017</v>
      </c>
      <c r="H14" s="216">
        <v>2018</v>
      </c>
    </row>
    <row r="15" spans="1:9" s="68" customFormat="1" ht="20.05" customHeight="1">
      <c r="B15" s="217" t="s">
        <v>21</v>
      </c>
      <c r="C15" s="146">
        <v>3891458</v>
      </c>
      <c r="D15" s="146">
        <v>5269560</v>
      </c>
      <c r="E15" s="200">
        <v>3096011</v>
      </c>
      <c r="F15" s="200">
        <v>4629994</v>
      </c>
      <c r="G15" s="200">
        <v>795447</v>
      </c>
      <c r="H15" s="201">
        <v>639566</v>
      </c>
    </row>
    <row r="16" spans="1:9" s="68" customFormat="1" ht="14.95" customHeight="1">
      <c r="B16" s="184" t="s">
        <v>77</v>
      </c>
      <c r="C16" s="202"/>
      <c r="D16" s="202"/>
      <c r="E16" s="203"/>
      <c r="F16" s="203"/>
      <c r="G16" s="203"/>
      <c r="H16" s="204"/>
    </row>
    <row r="17" spans="2:8" s="68" customFormat="1" ht="20.05" customHeight="1">
      <c r="B17" s="187" t="s">
        <v>78</v>
      </c>
      <c r="C17" s="163">
        <v>9041</v>
      </c>
      <c r="D17" s="163">
        <v>13820</v>
      </c>
      <c r="E17" s="205" t="s">
        <v>115</v>
      </c>
      <c r="F17" s="205" t="s">
        <v>115</v>
      </c>
      <c r="G17" s="205" t="s">
        <v>115</v>
      </c>
      <c r="H17" s="206" t="s">
        <v>115</v>
      </c>
    </row>
    <row r="18" spans="2:8" s="68" customFormat="1" ht="20.05" customHeight="1">
      <c r="B18" s="189" t="s">
        <v>18</v>
      </c>
      <c r="C18" s="145">
        <v>1336255</v>
      </c>
      <c r="D18" s="145">
        <v>1527631</v>
      </c>
      <c r="E18" s="207">
        <v>1318667</v>
      </c>
      <c r="F18" s="207">
        <v>1519190</v>
      </c>
      <c r="G18" s="207">
        <v>17588</v>
      </c>
      <c r="H18" s="208">
        <v>8441</v>
      </c>
    </row>
    <row r="19" spans="2:8" s="168" customFormat="1" ht="14.95" customHeight="1">
      <c r="B19" s="191" t="s">
        <v>80</v>
      </c>
      <c r="C19" s="209"/>
      <c r="D19" s="209"/>
      <c r="E19" s="210"/>
      <c r="F19" s="210"/>
      <c r="G19" s="210"/>
      <c r="H19" s="211"/>
    </row>
    <row r="20" spans="2:8" s="68" customFormat="1" ht="20.05" customHeight="1">
      <c r="B20" s="194" t="s">
        <v>78</v>
      </c>
      <c r="C20" s="165">
        <v>2160</v>
      </c>
      <c r="D20" s="165">
        <v>2474</v>
      </c>
      <c r="E20" s="212">
        <v>2160</v>
      </c>
      <c r="F20" s="212">
        <v>1807</v>
      </c>
      <c r="G20" s="212" t="s">
        <v>125</v>
      </c>
      <c r="H20" s="213">
        <v>667</v>
      </c>
    </row>
    <row r="21" spans="2:8" s="68" customFormat="1" ht="18" customHeight="1"/>
    <row r="22" spans="2:8" s="215" customFormat="1" ht="20.25" customHeight="1">
      <c r="B22" s="214" t="s">
        <v>138</v>
      </c>
    </row>
    <row r="23" spans="2:8" s="68" customFormat="1" ht="30.1" customHeight="1">
      <c r="B23" s="290" t="s">
        <v>5</v>
      </c>
      <c r="C23" s="292" t="s">
        <v>25</v>
      </c>
      <c r="D23" s="290"/>
      <c r="E23" s="293" t="s">
        <v>135</v>
      </c>
      <c r="F23" s="293"/>
      <c r="G23" s="293" t="s">
        <v>137</v>
      </c>
      <c r="H23" s="294"/>
    </row>
    <row r="24" spans="2:8" s="68" customFormat="1" ht="20.05" customHeight="1">
      <c r="B24" s="291"/>
      <c r="C24" s="137">
        <v>2017</v>
      </c>
      <c r="D24" s="137">
        <v>2018</v>
      </c>
      <c r="E24" s="137">
        <v>2017</v>
      </c>
      <c r="F24" s="137">
        <v>2018</v>
      </c>
      <c r="G24" s="137">
        <v>2017</v>
      </c>
      <c r="H24" s="138">
        <v>2018</v>
      </c>
    </row>
    <row r="25" spans="2:8" s="68" customFormat="1" ht="20.05" customHeight="1" thickBot="1">
      <c r="B25" s="300"/>
      <c r="C25" s="301" t="s">
        <v>122</v>
      </c>
      <c r="D25" s="302"/>
      <c r="E25" s="302"/>
      <c r="F25" s="302"/>
      <c r="G25" s="302"/>
      <c r="H25" s="302"/>
    </row>
    <row r="26" spans="2:8" s="68" customFormat="1" ht="20.05" customHeight="1">
      <c r="B26" s="69" t="s">
        <v>21</v>
      </c>
      <c r="C26" s="146">
        <v>15369831</v>
      </c>
      <c r="D26" s="146">
        <v>21848744</v>
      </c>
      <c r="E26" s="200">
        <v>8153241</v>
      </c>
      <c r="F26" s="200">
        <v>18594604</v>
      </c>
      <c r="G26" s="200">
        <v>7216590</v>
      </c>
      <c r="H26" s="201">
        <v>3254140</v>
      </c>
    </row>
    <row r="27" spans="2:8" s="68" customFormat="1" ht="14.95" customHeight="1">
      <c r="B27" s="184" t="s">
        <v>77</v>
      </c>
      <c r="C27" s="202"/>
      <c r="D27" s="202"/>
      <c r="E27" s="203"/>
      <c r="F27" s="203"/>
      <c r="G27" s="203"/>
      <c r="H27" s="204"/>
    </row>
    <row r="28" spans="2:8" s="68" customFormat="1" ht="20.05" customHeight="1">
      <c r="B28" s="187" t="s">
        <v>78</v>
      </c>
      <c r="C28" s="163">
        <v>1778588</v>
      </c>
      <c r="D28" s="163">
        <v>357324</v>
      </c>
      <c r="E28" s="205" t="s">
        <v>115</v>
      </c>
      <c r="F28" s="205" t="s">
        <v>115</v>
      </c>
      <c r="G28" s="205" t="s">
        <v>115</v>
      </c>
      <c r="H28" s="206" t="s">
        <v>115</v>
      </c>
    </row>
    <row r="29" spans="2:8" s="68" customFormat="1" ht="20.05" customHeight="1">
      <c r="B29" s="189" t="s">
        <v>18</v>
      </c>
      <c r="C29" s="145">
        <v>9202797</v>
      </c>
      <c r="D29" s="145">
        <v>7987372</v>
      </c>
      <c r="E29" s="207">
        <v>4919544</v>
      </c>
      <c r="F29" s="207">
        <v>6317145</v>
      </c>
      <c r="G29" s="207">
        <v>4283253</v>
      </c>
      <c r="H29" s="208">
        <v>1670227</v>
      </c>
    </row>
    <row r="30" spans="2:8" s="68" customFormat="1" ht="14.95" customHeight="1">
      <c r="B30" s="191" t="s">
        <v>80</v>
      </c>
      <c r="C30" s="202"/>
      <c r="D30" s="202"/>
      <c r="E30" s="203"/>
      <c r="F30" s="203"/>
      <c r="G30" s="203"/>
      <c r="H30" s="204"/>
    </row>
    <row r="31" spans="2:8" s="68" customFormat="1" ht="20.05" customHeight="1">
      <c r="B31" s="194" t="s">
        <v>78</v>
      </c>
      <c r="C31" s="165">
        <v>537824</v>
      </c>
      <c r="D31" s="165">
        <v>1193261</v>
      </c>
      <c r="E31" s="212">
        <v>537824</v>
      </c>
      <c r="F31" s="212">
        <v>586936</v>
      </c>
      <c r="G31" s="212" t="s">
        <v>125</v>
      </c>
      <c r="H31" s="213">
        <v>606325</v>
      </c>
    </row>
    <row r="33" spans="2:8" s="247" customFormat="1" ht="11.55">
      <c r="B33" s="247" t="s">
        <v>182</v>
      </c>
    </row>
    <row r="34" spans="2:8" s="247" customFormat="1" ht="24.8" customHeight="1">
      <c r="B34" s="298" t="s">
        <v>148</v>
      </c>
      <c r="C34" s="298"/>
      <c r="D34" s="298"/>
      <c r="E34" s="298"/>
      <c r="F34" s="298"/>
      <c r="G34" s="298"/>
      <c r="H34" s="298"/>
    </row>
    <row r="35" spans="2:8" s="247" customFormat="1" ht="24.8" customHeight="1">
      <c r="B35" s="299" t="s">
        <v>149</v>
      </c>
      <c r="C35" s="299"/>
      <c r="D35" s="299"/>
      <c r="E35" s="299"/>
      <c r="F35" s="299"/>
      <c r="G35" s="299"/>
      <c r="H35" s="299"/>
    </row>
  </sheetData>
  <mergeCells count="18">
    <mergeCell ref="B34:H34"/>
    <mergeCell ref="B35:H35"/>
    <mergeCell ref="B23:B25"/>
    <mergeCell ref="C23:D23"/>
    <mergeCell ref="E23:F23"/>
    <mergeCell ref="G23:H23"/>
    <mergeCell ref="C25:H25"/>
    <mergeCell ref="B13:B14"/>
    <mergeCell ref="C13:D13"/>
    <mergeCell ref="E13:F13"/>
    <mergeCell ref="G13:H13"/>
    <mergeCell ref="B2:B4"/>
    <mergeCell ref="E2:F2"/>
    <mergeCell ref="G2:H2"/>
    <mergeCell ref="E3:E4"/>
    <mergeCell ref="G3:G4"/>
    <mergeCell ref="C3:C4"/>
    <mergeCell ref="C2:D2"/>
  </mergeCells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B25" zoomScaleNormal="100" workbookViewId="0">
      <selection activeCell="K19" sqref="K19"/>
    </sheetView>
  </sheetViews>
  <sheetFormatPr defaultRowHeight="13.6"/>
  <cols>
    <col min="1" max="1" width="2" hidden="1" customWidth="1"/>
    <col min="2" max="2" width="30.109375" style="32" customWidth="1"/>
    <col min="3" max="3" width="9.44140625" style="32" customWidth="1"/>
    <col min="4" max="4" width="9.88671875" style="32" bestFit="1" customWidth="1"/>
    <col min="5" max="5" width="9.44140625" style="32" customWidth="1"/>
    <col min="6" max="6" width="8.6640625" style="32" bestFit="1" customWidth="1"/>
    <col min="7" max="7" width="9.44140625" style="32" customWidth="1"/>
    <col min="8" max="8" width="8.6640625" style="32" bestFit="1" customWidth="1"/>
  </cols>
  <sheetData>
    <row r="1" spans="1:9" s="220" customFormat="1" ht="20.05" customHeight="1">
      <c r="B1" s="234" t="s">
        <v>142</v>
      </c>
      <c r="C1" s="39"/>
      <c r="D1" s="39"/>
      <c r="E1" s="218"/>
      <c r="F1" s="218"/>
      <c r="G1" s="218"/>
      <c r="H1" s="218"/>
    </row>
    <row r="2" spans="1:9" s="219" customFormat="1" ht="12.1" customHeight="1">
      <c r="A2" s="219" t="s">
        <v>36</v>
      </c>
      <c r="B2" s="233" t="s">
        <v>141</v>
      </c>
      <c r="C2" s="35"/>
      <c r="D2" s="35"/>
      <c r="E2" s="35"/>
      <c r="F2" s="35"/>
      <c r="G2" s="35"/>
      <c r="H2" s="35"/>
    </row>
    <row r="3" spans="1:9" s="219" customFormat="1" ht="27.7" customHeight="1">
      <c r="A3" s="220"/>
      <c r="B3" s="290" t="s">
        <v>91</v>
      </c>
      <c r="C3" s="292" t="s">
        <v>25</v>
      </c>
      <c r="D3" s="290"/>
      <c r="E3" s="293" t="s">
        <v>135</v>
      </c>
      <c r="F3" s="293"/>
      <c r="G3" s="293" t="s">
        <v>137</v>
      </c>
      <c r="H3" s="294"/>
    </row>
    <row r="4" spans="1:9" s="219" customFormat="1" ht="14.95" customHeight="1">
      <c r="A4" s="220"/>
      <c r="B4" s="291"/>
      <c r="C4" s="303" t="s">
        <v>16</v>
      </c>
      <c r="D4" s="40" t="s">
        <v>17</v>
      </c>
      <c r="E4" s="303" t="s">
        <v>16</v>
      </c>
      <c r="F4" s="40" t="s">
        <v>17</v>
      </c>
      <c r="G4" s="303" t="s">
        <v>16</v>
      </c>
      <c r="H4" s="42" t="s">
        <v>17</v>
      </c>
    </row>
    <row r="5" spans="1:9" s="219" customFormat="1" ht="17.350000000000001" customHeight="1" thickBot="1">
      <c r="A5" s="220"/>
      <c r="B5" s="300"/>
      <c r="C5" s="304"/>
      <c r="D5" s="36" t="s">
        <v>20</v>
      </c>
      <c r="E5" s="304"/>
      <c r="F5" s="36" t="s">
        <v>20</v>
      </c>
      <c r="G5" s="304"/>
      <c r="H5" s="37" t="s">
        <v>20</v>
      </c>
    </row>
    <row r="6" spans="1:9" s="219" customFormat="1" ht="20.05" customHeight="1">
      <c r="A6" s="220"/>
      <c r="B6" s="38" t="s">
        <v>21</v>
      </c>
      <c r="C6" s="146">
        <v>3893242</v>
      </c>
      <c r="D6" s="221">
        <v>14072038</v>
      </c>
      <c r="E6" s="200">
        <v>3665652</v>
      </c>
      <c r="F6" s="200">
        <v>9735710</v>
      </c>
      <c r="G6" s="200">
        <v>227590</v>
      </c>
      <c r="H6" s="201">
        <v>4336328</v>
      </c>
      <c r="I6" s="222"/>
    </row>
    <row r="7" spans="1:9" s="219" customFormat="1" ht="14.95" customHeight="1">
      <c r="A7" s="220"/>
      <c r="B7" s="48" t="s">
        <v>79</v>
      </c>
      <c r="C7" s="130"/>
      <c r="D7" s="130"/>
      <c r="E7" s="223"/>
      <c r="F7" s="223"/>
      <c r="G7" s="223"/>
      <c r="H7" s="224"/>
      <c r="I7" s="222"/>
    </row>
    <row r="8" spans="1:9" s="219" customFormat="1" ht="14.95" customHeight="1">
      <c r="A8" s="220"/>
      <c r="B8" s="47" t="s">
        <v>76</v>
      </c>
      <c r="C8" s="162">
        <v>2033</v>
      </c>
      <c r="D8" s="162">
        <v>302198</v>
      </c>
      <c r="E8" s="262" t="s">
        <v>115</v>
      </c>
      <c r="F8" s="262" t="s">
        <v>115</v>
      </c>
      <c r="G8" s="262" t="s">
        <v>115</v>
      </c>
      <c r="H8" s="265" t="s">
        <v>115</v>
      </c>
    </row>
    <row r="9" spans="1:9" s="219" customFormat="1" ht="20.05" customHeight="1">
      <c r="A9" s="220"/>
      <c r="B9" s="34" t="s">
        <v>18</v>
      </c>
      <c r="C9" s="145">
        <v>11653971</v>
      </c>
      <c r="D9" s="145">
        <v>74067019</v>
      </c>
      <c r="E9" s="207">
        <v>11576695</v>
      </c>
      <c r="F9" s="207">
        <v>63106449</v>
      </c>
      <c r="G9" s="207">
        <v>77276</v>
      </c>
      <c r="H9" s="208">
        <v>10960570</v>
      </c>
      <c r="I9" s="222"/>
    </row>
    <row r="10" spans="1:9" s="219" customFormat="1" ht="14.95" customHeight="1">
      <c r="A10" s="220"/>
      <c r="B10" s="48" t="s">
        <v>79</v>
      </c>
      <c r="C10" s="130"/>
      <c r="D10" s="130"/>
      <c r="E10" s="223"/>
      <c r="F10" s="223"/>
      <c r="G10" s="223"/>
      <c r="H10" s="224"/>
      <c r="I10" s="222"/>
    </row>
    <row r="11" spans="1:9" s="219" customFormat="1" ht="14.95" customHeight="1">
      <c r="A11" s="220"/>
      <c r="B11" s="47" t="s">
        <v>76</v>
      </c>
      <c r="C11" s="161">
        <v>11702</v>
      </c>
      <c r="D11" s="161">
        <v>2941169</v>
      </c>
      <c r="E11" s="226">
        <v>10867</v>
      </c>
      <c r="F11" s="226">
        <v>2375315</v>
      </c>
      <c r="G11" s="226">
        <v>835</v>
      </c>
      <c r="H11" s="227">
        <v>565854</v>
      </c>
    </row>
    <row r="12" spans="1:9" s="219" customFormat="1" ht="28.55" customHeight="1">
      <c r="A12" s="220"/>
      <c r="B12" s="34" t="s">
        <v>19</v>
      </c>
      <c r="C12" s="163">
        <v>971812</v>
      </c>
      <c r="D12" s="228">
        <v>8994970</v>
      </c>
      <c r="E12" s="229">
        <v>955853</v>
      </c>
      <c r="F12" s="229">
        <v>8536958</v>
      </c>
      <c r="G12" s="229">
        <v>15959</v>
      </c>
      <c r="H12" s="230">
        <v>458012</v>
      </c>
    </row>
    <row r="13" spans="1:9" s="219" customFormat="1" ht="14.95" customHeight="1">
      <c r="A13" s="220"/>
      <c r="B13" s="48" t="s">
        <v>79</v>
      </c>
      <c r="C13" s="130"/>
      <c r="D13" s="130"/>
      <c r="E13" s="223"/>
      <c r="F13" s="223"/>
      <c r="G13" s="223"/>
      <c r="H13" s="224"/>
    </row>
    <row r="14" spans="1:9" s="219" customFormat="1" ht="14.95" customHeight="1">
      <c r="A14" s="220"/>
      <c r="B14" s="49" t="s">
        <v>76</v>
      </c>
      <c r="C14" s="162">
        <v>375</v>
      </c>
      <c r="D14" s="162">
        <v>154219</v>
      </c>
      <c r="E14" s="262" t="s">
        <v>115</v>
      </c>
      <c r="F14" s="262" t="s">
        <v>115</v>
      </c>
      <c r="G14" s="262" t="s">
        <v>115</v>
      </c>
      <c r="H14" s="265" t="s">
        <v>115</v>
      </c>
      <c r="I14" s="220"/>
    </row>
    <row r="15" spans="1:9" s="219" customFormat="1" ht="11.55">
      <c r="C15" s="220"/>
      <c r="D15" s="220"/>
      <c r="E15" s="220"/>
      <c r="F15" s="220"/>
      <c r="H15" s="220"/>
    </row>
    <row r="16" spans="1:9" s="232" customFormat="1" ht="14.3" customHeight="1"/>
    <row r="17" spans="2:8" s="232" customFormat="1" ht="20.05" customHeight="1">
      <c r="B17" s="234" t="s">
        <v>145</v>
      </c>
    </row>
    <row r="18" spans="2:8" s="219" customFormat="1" ht="11.55">
      <c r="B18" s="35" t="s">
        <v>141</v>
      </c>
      <c r="F18" s="222"/>
      <c r="H18" s="231"/>
    </row>
    <row r="19" spans="2:8" s="219" customFormat="1" ht="26.35" customHeight="1">
      <c r="B19" s="290" t="s">
        <v>5</v>
      </c>
      <c r="C19" s="292" t="s">
        <v>25</v>
      </c>
      <c r="D19" s="290"/>
      <c r="E19" s="293" t="s">
        <v>135</v>
      </c>
      <c r="F19" s="293"/>
      <c r="G19" s="293" t="s">
        <v>137</v>
      </c>
      <c r="H19" s="294"/>
    </row>
    <row r="20" spans="2:8" s="219" customFormat="1" ht="12.25" thickBot="1">
      <c r="B20" s="291"/>
      <c r="C20" s="137">
        <v>2017</v>
      </c>
      <c r="D20" s="137">
        <v>2018</v>
      </c>
      <c r="E20" s="137">
        <v>2017</v>
      </c>
      <c r="F20" s="137">
        <v>2018</v>
      </c>
      <c r="G20" s="137">
        <v>2017</v>
      </c>
      <c r="H20" s="138">
        <v>2018</v>
      </c>
    </row>
    <row r="21" spans="2:8" s="219" customFormat="1" ht="14.95" customHeight="1">
      <c r="B21" s="136" t="s">
        <v>21</v>
      </c>
      <c r="C21" s="146">
        <v>1677266</v>
      </c>
      <c r="D21" s="146">
        <v>3414450</v>
      </c>
      <c r="E21" s="200">
        <v>1476760</v>
      </c>
      <c r="F21" s="200">
        <v>3225925</v>
      </c>
      <c r="G21" s="200">
        <v>200506</v>
      </c>
      <c r="H21" s="201">
        <v>188525</v>
      </c>
    </row>
    <row r="22" spans="2:8" s="219" customFormat="1" ht="14.95" customHeight="1">
      <c r="B22" s="48" t="s">
        <v>79</v>
      </c>
      <c r="C22" s="130"/>
      <c r="D22" s="130"/>
      <c r="E22" s="223"/>
      <c r="F22" s="223"/>
      <c r="G22" s="223"/>
      <c r="H22" s="224"/>
    </row>
    <row r="23" spans="2:8" s="219" customFormat="1" ht="14.95" customHeight="1">
      <c r="B23" s="47" t="s">
        <v>76</v>
      </c>
      <c r="C23" s="161">
        <v>4540</v>
      </c>
      <c r="D23" s="161">
        <v>1731</v>
      </c>
      <c r="E23" s="205" t="s">
        <v>115</v>
      </c>
      <c r="F23" s="205" t="s">
        <v>115</v>
      </c>
      <c r="G23" s="205" t="s">
        <v>115</v>
      </c>
      <c r="H23" s="206" t="s">
        <v>115</v>
      </c>
    </row>
    <row r="24" spans="2:8" s="219" customFormat="1" ht="14.95" customHeight="1">
      <c r="B24" s="34" t="s">
        <v>18</v>
      </c>
      <c r="C24" s="145">
        <v>8942994</v>
      </c>
      <c r="D24" s="145">
        <v>11651916</v>
      </c>
      <c r="E24" s="263">
        <v>8841865</v>
      </c>
      <c r="F24" s="263">
        <v>11574685</v>
      </c>
      <c r="G24" s="263">
        <v>101129</v>
      </c>
      <c r="H24" s="264">
        <v>77231</v>
      </c>
    </row>
    <row r="25" spans="2:8" s="219" customFormat="1" ht="14.95" customHeight="1">
      <c r="B25" s="48" t="s">
        <v>79</v>
      </c>
      <c r="C25" s="130"/>
      <c r="D25" s="130"/>
      <c r="E25" s="203"/>
      <c r="F25" s="203"/>
      <c r="G25" s="203"/>
      <c r="H25" s="204"/>
    </row>
    <row r="26" spans="2:8" s="219" customFormat="1" ht="14.95" customHeight="1">
      <c r="B26" s="47" t="s">
        <v>76</v>
      </c>
      <c r="C26" s="161">
        <v>4604</v>
      </c>
      <c r="D26" s="161">
        <v>11702</v>
      </c>
      <c r="E26" s="205">
        <v>4196</v>
      </c>
      <c r="F26" s="205">
        <v>10867</v>
      </c>
      <c r="G26" s="205">
        <v>408</v>
      </c>
      <c r="H26" s="206">
        <v>835</v>
      </c>
    </row>
    <row r="27" spans="2:8" s="219" customFormat="1" ht="28.55" customHeight="1">
      <c r="B27" s="34" t="s">
        <v>19</v>
      </c>
      <c r="C27" s="145">
        <v>590108</v>
      </c>
      <c r="D27" s="145">
        <v>963511</v>
      </c>
      <c r="E27" s="263">
        <v>556226</v>
      </c>
      <c r="F27" s="263">
        <v>947553</v>
      </c>
      <c r="G27" s="263">
        <v>33882</v>
      </c>
      <c r="H27" s="264">
        <v>15958</v>
      </c>
    </row>
    <row r="28" spans="2:8" s="219" customFormat="1" ht="14.95" customHeight="1">
      <c r="B28" s="48" t="s">
        <v>79</v>
      </c>
      <c r="C28" s="130"/>
      <c r="D28" s="130"/>
      <c r="E28" s="203"/>
      <c r="F28" s="203"/>
      <c r="G28" s="203"/>
      <c r="H28" s="204"/>
    </row>
    <row r="29" spans="2:8" s="219" customFormat="1" ht="14.95" customHeight="1">
      <c r="B29" s="49" t="s">
        <v>76</v>
      </c>
      <c r="C29" s="162">
        <v>1817</v>
      </c>
      <c r="D29" s="162">
        <v>75</v>
      </c>
      <c r="E29" s="212" t="s">
        <v>115</v>
      </c>
      <c r="F29" s="212" t="s">
        <v>115</v>
      </c>
      <c r="G29" s="212" t="s">
        <v>115</v>
      </c>
      <c r="H29" s="213" t="s">
        <v>115</v>
      </c>
    </row>
    <row r="30" spans="2:8" s="219" customFormat="1" ht="11.55">
      <c r="B30" s="235"/>
      <c r="C30" s="156"/>
      <c r="D30" s="156"/>
      <c r="E30" s="236"/>
      <c r="F30" s="236"/>
      <c r="G30" s="236"/>
      <c r="H30" s="236"/>
    </row>
    <row r="31" spans="2:8" s="219" customFormat="1" ht="11.55"/>
    <row r="32" spans="2:8" s="219" customFormat="1" ht="20.05" customHeight="1">
      <c r="B32" s="234" t="s">
        <v>144</v>
      </c>
    </row>
    <row r="33" spans="2:8" s="219" customFormat="1" ht="12.75" customHeight="1">
      <c r="B33" s="233" t="s">
        <v>141</v>
      </c>
    </row>
    <row r="34" spans="2:8" s="219" customFormat="1" ht="27.7" customHeight="1">
      <c r="B34" s="290" t="s">
        <v>5</v>
      </c>
      <c r="C34" s="292" t="s">
        <v>25</v>
      </c>
      <c r="D34" s="290"/>
      <c r="E34" s="293" t="s">
        <v>135</v>
      </c>
      <c r="F34" s="293"/>
      <c r="G34" s="293" t="s">
        <v>137</v>
      </c>
      <c r="H34" s="294"/>
    </row>
    <row r="35" spans="2:8" s="219" customFormat="1" ht="11.55">
      <c r="B35" s="291"/>
      <c r="C35" s="137">
        <v>2017</v>
      </c>
      <c r="D35" s="137">
        <v>2018</v>
      </c>
      <c r="E35" s="137">
        <v>2017</v>
      </c>
      <c r="F35" s="137">
        <v>2018</v>
      </c>
      <c r="G35" s="137">
        <v>2017</v>
      </c>
      <c r="H35" s="138">
        <v>2018</v>
      </c>
    </row>
    <row r="36" spans="2:8" s="219" customFormat="1" ht="12.25" thickBot="1">
      <c r="B36" s="300"/>
      <c r="C36" s="301" t="s">
        <v>122</v>
      </c>
      <c r="D36" s="302"/>
      <c r="E36" s="302"/>
      <c r="F36" s="302"/>
      <c r="G36" s="302"/>
      <c r="H36" s="302"/>
    </row>
    <row r="37" spans="2:8" s="219" customFormat="1" ht="14.95" customHeight="1">
      <c r="B37" s="136" t="s">
        <v>21</v>
      </c>
      <c r="C37" s="146">
        <v>11070170</v>
      </c>
      <c r="D37" s="146">
        <v>13289777</v>
      </c>
      <c r="E37" s="200">
        <v>4517653</v>
      </c>
      <c r="F37" s="200">
        <v>9061771</v>
      </c>
      <c r="G37" s="200">
        <v>6552517</v>
      </c>
      <c r="H37" s="201">
        <v>4228006</v>
      </c>
    </row>
    <row r="38" spans="2:8" s="219" customFormat="1" ht="14.95" customHeight="1">
      <c r="B38" s="48" t="s">
        <v>79</v>
      </c>
      <c r="C38" s="130"/>
      <c r="D38" s="130"/>
      <c r="E38" s="223"/>
      <c r="F38" s="223"/>
      <c r="G38" s="223"/>
      <c r="H38" s="224"/>
    </row>
    <row r="39" spans="2:8" s="219" customFormat="1" ht="14.95" customHeight="1">
      <c r="B39" s="47" t="s">
        <v>76</v>
      </c>
      <c r="C39" s="161">
        <v>1760834</v>
      </c>
      <c r="D39" s="161">
        <v>191198</v>
      </c>
      <c r="E39" s="205" t="s">
        <v>115</v>
      </c>
      <c r="F39" s="205" t="s">
        <v>115</v>
      </c>
      <c r="G39" s="205" t="s">
        <v>115</v>
      </c>
      <c r="H39" s="206" t="s">
        <v>115</v>
      </c>
    </row>
    <row r="40" spans="2:8" s="219" customFormat="1" ht="14.95" customHeight="1">
      <c r="B40" s="34" t="s">
        <v>18</v>
      </c>
      <c r="C40" s="145">
        <v>60331318</v>
      </c>
      <c r="D40" s="145">
        <v>74063206</v>
      </c>
      <c r="E40" s="263">
        <v>50159414</v>
      </c>
      <c r="F40" s="263">
        <v>63103112</v>
      </c>
      <c r="G40" s="263">
        <v>10171904</v>
      </c>
      <c r="H40" s="264">
        <v>10960094</v>
      </c>
    </row>
    <row r="41" spans="2:8" s="219" customFormat="1" ht="14.95" customHeight="1">
      <c r="B41" s="48" t="s">
        <v>79</v>
      </c>
      <c r="C41" s="130"/>
      <c r="D41" s="130"/>
      <c r="E41" s="203"/>
      <c r="F41" s="203"/>
      <c r="G41" s="203"/>
      <c r="H41" s="204"/>
    </row>
    <row r="42" spans="2:8" s="219" customFormat="1" ht="14.95" customHeight="1">
      <c r="B42" s="47" t="s">
        <v>76</v>
      </c>
      <c r="C42" s="161">
        <v>1243209</v>
      </c>
      <c r="D42" s="161">
        <v>2941169</v>
      </c>
      <c r="E42" s="205">
        <v>988944</v>
      </c>
      <c r="F42" s="205">
        <v>2375315</v>
      </c>
      <c r="G42" s="205">
        <v>254265</v>
      </c>
      <c r="H42" s="206">
        <v>565854</v>
      </c>
    </row>
    <row r="43" spans="2:8" s="219" customFormat="1" ht="26.35" customHeight="1">
      <c r="B43" s="34" t="s">
        <v>19</v>
      </c>
      <c r="C43" s="145">
        <v>5928391</v>
      </c>
      <c r="D43" s="145">
        <v>8852970</v>
      </c>
      <c r="E43" s="263">
        <v>2673532</v>
      </c>
      <c r="F43" s="263">
        <v>8395958</v>
      </c>
      <c r="G43" s="263">
        <v>3254859</v>
      </c>
      <c r="H43" s="264">
        <v>457012</v>
      </c>
    </row>
    <row r="44" spans="2:8" s="219" customFormat="1" ht="14.95" customHeight="1">
      <c r="B44" s="48" t="s">
        <v>79</v>
      </c>
      <c r="C44" s="130"/>
      <c r="D44" s="130"/>
      <c r="E44" s="203"/>
      <c r="F44" s="203"/>
      <c r="G44" s="203"/>
      <c r="H44" s="204"/>
    </row>
    <row r="45" spans="2:8" s="219" customFormat="1" ht="14.95" customHeight="1">
      <c r="B45" s="49" t="s">
        <v>76</v>
      </c>
      <c r="C45" s="162">
        <v>1620000</v>
      </c>
      <c r="D45" s="162">
        <v>55219</v>
      </c>
      <c r="E45" s="212" t="s">
        <v>115</v>
      </c>
      <c r="F45" s="212" t="s">
        <v>115</v>
      </c>
      <c r="G45" s="212" t="s">
        <v>115</v>
      </c>
      <c r="H45" s="213" t="s">
        <v>115</v>
      </c>
    </row>
    <row r="46" spans="2:8" s="219" customFormat="1" ht="11.55"/>
    <row r="47" spans="2:8" s="248" customFormat="1" ht="11.55">
      <c r="B47" s="247" t="s">
        <v>182</v>
      </c>
    </row>
    <row r="48" spans="2:8" s="250" customFormat="1" ht="26.35" customHeight="1">
      <c r="B48" s="298" t="s">
        <v>148</v>
      </c>
      <c r="C48" s="298"/>
      <c r="D48" s="298"/>
      <c r="E48" s="298"/>
      <c r="F48" s="298"/>
      <c r="G48" s="298"/>
      <c r="H48" s="298"/>
    </row>
    <row r="49" spans="2:8" s="250" customFormat="1" ht="24.8" customHeight="1">
      <c r="B49" s="299" t="s">
        <v>149</v>
      </c>
      <c r="C49" s="299"/>
      <c r="D49" s="299"/>
      <c r="E49" s="299"/>
      <c r="F49" s="299"/>
      <c r="G49" s="299"/>
      <c r="H49" s="299"/>
    </row>
  </sheetData>
  <mergeCells count="18">
    <mergeCell ref="B3:B5"/>
    <mergeCell ref="E3:F3"/>
    <mergeCell ref="G3:H3"/>
    <mergeCell ref="E4:E5"/>
    <mergeCell ref="G4:G5"/>
    <mergeCell ref="C3:D3"/>
    <mergeCell ref="C4:C5"/>
    <mergeCell ref="B19:B20"/>
    <mergeCell ref="C19:D19"/>
    <mergeCell ref="E19:F19"/>
    <mergeCell ref="G19:H19"/>
    <mergeCell ref="B49:H49"/>
    <mergeCell ref="B48:H48"/>
    <mergeCell ref="B34:B36"/>
    <mergeCell ref="C34:D34"/>
    <mergeCell ref="E34:F34"/>
    <mergeCell ref="G34:H34"/>
    <mergeCell ref="C36:H36"/>
  </mergeCells>
  <pageMargins left="0.51181102362204722" right="0.51181102362204722" top="0.55118110236220474" bottom="0.35433070866141736" header="0.31496062992125984" footer="0.31496062992125984"/>
  <pageSetup paperSize="9"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B1" workbookViewId="0">
      <selection activeCell="K19" sqref="K19"/>
    </sheetView>
  </sheetViews>
  <sheetFormatPr defaultRowHeight="13.6"/>
  <cols>
    <col min="1" max="1" width="2" hidden="1" customWidth="1"/>
    <col min="2" max="2" width="21.6640625" customWidth="1"/>
    <col min="3" max="3" width="9.44140625" customWidth="1"/>
    <col min="4" max="4" width="9.6640625" customWidth="1"/>
    <col min="5" max="5" width="10.21875" customWidth="1"/>
    <col min="6" max="6" width="9.88671875" customWidth="1"/>
    <col min="7" max="7" width="10.21875" customWidth="1"/>
    <col min="8" max="8" width="9.44140625" customWidth="1"/>
  </cols>
  <sheetData>
    <row r="1" spans="1:9" ht="21.1" customHeight="1">
      <c r="A1" t="s">
        <v>36</v>
      </c>
      <c r="B1" s="234" t="s">
        <v>130</v>
      </c>
      <c r="C1" s="39"/>
      <c r="D1" s="39"/>
      <c r="E1" s="232"/>
      <c r="F1" s="232"/>
      <c r="G1" s="232"/>
      <c r="H1" s="232"/>
      <c r="I1" s="219"/>
    </row>
    <row r="2" spans="1:9" ht="32.299999999999997" customHeight="1">
      <c r="A2" s="2"/>
      <c r="B2" s="290" t="s">
        <v>5</v>
      </c>
      <c r="C2" s="294" t="s">
        <v>25</v>
      </c>
      <c r="D2" s="317"/>
      <c r="E2" s="293" t="s">
        <v>135</v>
      </c>
      <c r="F2" s="293"/>
      <c r="G2" s="293" t="s">
        <v>137</v>
      </c>
      <c r="H2" s="294"/>
      <c r="I2" s="219"/>
    </row>
    <row r="3" spans="1:9" ht="20.05" customHeight="1" thickBot="1">
      <c r="A3" s="2"/>
      <c r="B3" s="319"/>
      <c r="C3" s="313" t="s">
        <v>20</v>
      </c>
      <c r="D3" s="314"/>
      <c r="E3" s="314"/>
      <c r="F3" s="314"/>
      <c r="G3" s="314"/>
      <c r="H3" s="314"/>
      <c r="I3" s="219"/>
    </row>
    <row r="4" spans="1:9" ht="20.05" customHeight="1">
      <c r="A4" s="2"/>
      <c r="B4" s="69" t="s">
        <v>21</v>
      </c>
      <c r="C4" s="320">
        <f>E4+G4</f>
        <v>2215994</v>
      </c>
      <c r="D4" s="320"/>
      <c r="E4" s="307">
        <v>1566986</v>
      </c>
      <c r="F4" s="307"/>
      <c r="G4" s="307">
        <v>649008</v>
      </c>
      <c r="H4" s="308"/>
      <c r="I4" s="219"/>
    </row>
    <row r="5" spans="1:9" ht="20.05" customHeight="1">
      <c r="A5" s="2"/>
      <c r="B5" s="191" t="s">
        <v>77</v>
      </c>
      <c r="C5" s="142"/>
      <c r="D5" s="164"/>
      <c r="E5" s="204"/>
      <c r="F5" s="237"/>
      <c r="G5" s="204"/>
      <c r="H5" s="238"/>
      <c r="I5" s="219"/>
    </row>
    <row r="6" spans="1:9" s="51" customFormat="1" ht="20.05" customHeight="1">
      <c r="A6" s="50"/>
      <c r="B6" s="187" t="s">
        <v>78</v>
      </c>
      <c r="C6" s="321">
        <f>E6+G6</f>
        <v>65414</v>
      </c>
      <c r="D6" s="321"/>
      <c r="E6" s="309">
        <v>54414</v>
      </c>
      <c r="F6" s="309"/>
      <c r="G6" s="309">
        <v>11000</v>
      </c>
      <c r="H6" s="310"/>
      <c r="I6" s="219"/>
    </row>
    <row r="7" spans="1:9" ht="20.05" customHeight="1">
      <c r="A7" s="2"/>
      <c r="B7" s="189" t="s">
        <v>18</v>
      </c>
      <c r="C7" s="306">
        <f>E7+G7</f>
        <v>1606555</v>
      </c>
      <c r="D7" s="306"/>
      <c r="E7" s="311">
        <v>1499590</v>
      </c>
      <c r="F7" s="311"/>
      <c r="G7" s="311">
        <v>106965</v>
      </c>
      <c r="H7" s="312"/>
      <c r="I7" s="219"/>
    </row>
    <row r="8" spans="1:9" ht="20.05" customHeight="1">
      <c r="A8" s="2"/>
      <c r="B8" s="191" t="s">
        <v>80</v>
      </c>
      <c r="C8" s="142"/>
      <c r="D8" s="164"/>
      <c r="E8" s="204"/>
      <c r="F8" s="237"/>
      <c r="G8" s="204"/>
      <c r="H8" s="238"/>
      <c r="I8" s="219"/>
    </row>
    <row r="9" spans="1:9" s="51" customFormat="1" ht="20.05" customHeight="1">
      <c r="A9" s="50" t="s">
        <v>22</v>
      </c>
      <c r="B9" s="194" t="s">
        <v>78</v>
      </c>
      <c r="C9" s="315">
        <f>E9+G9</f>
        <v>108065</v>
      </c>
      <c r="D9" s="315"/>
      <c r="E9" s="305">
        <v>90726</v>
      </c>
      <c r="F9" s="305"/>
      <c r="G9" s="305">
        <v>17339</v>
      </c>
      <c r="H9" s="316"/>
      <c r="I9" s="219"/>
    </row>
    <row r="10" spans="1:9">
      <c r="B10" s="220"/>
      <c r="C10" s="220"/>
      <c r="D10" s="220"/>
      <c r="E10" s="219"/>
      <c r="F10" s="219"/>
      <c r="G10" s="219"/>
      <c r="H10" s="219"/>
      <c r="I10" s="219"/>
    </row>
    <row r="11" spans="1:9">
      <c r="B11" s="219"/>
      <c r="C11" s="219"/>
      <c r="D11" s="219"/>
      <c r="E11" s="219"/>
      <c r="F11" s="219"/>
      <c r="G11" s="219"/>
      <c r="H11" s="219"/>
      <c r="I11" s="219"/>
    </row>
    <row r="12" spans="1:9" ht="21.75" customHeight="1">
      <c r="B12" s="234" t="s">
        <v>143</v>
      </c>
      <c r="C12" s="39"/>
      <c r="D12" s="39"/>
      <c r="E12" s="232"/>
      <c r="F12" s="232"/>
      <c r="G12" s="232"/>
      <c r="H12" s="232"/>
      <c r="I12" s="219"/>
    </row>
    <row r="13" spans="1:9" ht="23.95" customHeight="1">
      <c r="B13" s="290" t="s">
        <v>5</v>
      </c>
      <c r="C13" s="294" t="s">
        <v>25</v>
      </c>
      <c r="D13" s="317"/>
      <c r="E13" s="293" t="s">
        <v>135</v>
      </c>
      <c r="F13" s="293"/>
      <c r="G13" s="293" t="s">
        <v>137</v>
      </c>
      <c r="H13" s="294"/>
      <c r="I13" s="219"/>
    </row>
    <row r="14" spans="1:9" ht="20.05" customHeight="1">
      <c r="B14" s="318"/>
      <c r="C14" s="143">
        <v>2017</v>
      </c>
      <c r="D14" s="143">
        <v>2018</v>
      </c>
      <c r="E14" s="143">
        <v>2017</v>
      </c>
      <c r="F14" s="143">
        <v>2018</v>
      </c>
      <c r="G14" s="143">
        <v>2017</v>
      </c>
      <c r="H14" s="241">
        <v>2018</v>
      </c>
      <c r="I14" s="219"/>
    </row>
    <row r="15" spans="1:9" ht="20.05" customHeight="1" thickBot="1">
      <c r="B15" s="319"/>
      <c r="C15" s="313" t="s">
        <v>20</v>
      </c>
      <c r="D15" s="314"/>
      <c r="E15" s="314"/>
      <c r="F15" s="314"/>
      <c r="G15" s="314"/>
      <c r="H15" s="314"/>
      <c r="I15" s="219"/>
    </row>
    <row r="16" spans="1:9" ht="20.05" customHeight="1">
      <c r="B16" s="69" t="s">
        <v>21</v>
      </c>
      <c r="C16" s="134">
        <v>4310253</v>
      </c>
      <c r="D16" s="134">
        <v>2094498</v>
      </c>
      <c r="E16" s="242">
        <v>2489721</v>
      </c>
      <c r="F16" s="242">
        <v>1465282</v>
      </c>
      <c r="G16" s="242">
        <v>1820532</v>
      </c>
      <c r="H16" s="243">
        <v>629216</v>
      </c>
      <c r="I16" s="219"/>
    </row>
    <row r="17" spans="2:9" ht="20.05" customHeight="1">
      <c r="B17" s="184" t="s">
        <v>77</v>
      </c>
      <c r="C17" s="130"/>
      <c r="D17" s="130"/>
      <c r="E17" s="203"/>
      <c r="F17" s="203"/>
      <c r="G17" s="203"/>
      <c r="H17" s="239"/>
      <c r="I17" s="219"/>
    </row>
    <row r="18" spans="2:9" ht="20.05" customHeight="1">
      <c r="B18" s="187" t="s">
        <v>78</v>
      </c>
      <c r="C18" s="161">
        <v>23463</v>
      </c>
      <c r="D18" s="161">
        <v>59114</v>
      </c>
      <c r="E18" s="226">
        <v>10488</v>
      </c>
      <c r="F18" s="229">
        <v>49414</v>
      </c>
      <c r="G18" s="226">
        <v>12975</v>
      </c>
      <c r="H18" s="244">
        <v>9700</v>
      </c>
      <c r="I18" s="219"/>
    </row>
    <row r="19" spans="2:9" ht="20.05" customHeight="1">
      <c r="B19" s="189" t="s">
        <v>18</v>
      </c>
      <c r="C19" s="135">
        <v>1956156</v>
      </c>
      <c r="D19" s="135">
        <v>1606090</v>
      </c>
      <c r="E19" s="207">
        <v>1884999</v>
      </c>
      <c r="F19" s="207">
        <v>1499203</v>
      </c>
      <c r="G19" s="207">
        <v>71157</v>
      </c>
      <c r="H19" s="241">
        <v>106887</v>
      </c>
      <c r="I19" s="219"/>
    </row>
    <row r="20" spans="2:9" ht="20.05" customHeight="1">
      <c r="B20" s="191" t="s">
        <v>80</v>
      </c>
      <c r="C20" s="130"/>
      <c r="D20" s="130"/>
      <c r="E20" s="203"/>
      <c r="F20" s="203"/>
      <c r="G20" s="203"/>
      <c r="H20" s="245"/>
      <c r="I20" s="219"/>
    </row>
    <row r="21" spans="2:9" ht="20.05" customHeight="1">
      <c r="B21" s="194" t="s">
        <v>78</v>
      </c>
      <c r="C21" s="162">
        <v>83263</v>
      </c>
      <c r="D21" s="162">
        <v>108065</v>
      </c>
      <c r="E21" s="225">
        <v>78950</v>
      </c>
      <c r="F21" s="240">
        <v>90726</v>
      </c>
      <c r="G21" s="225">
        <v>4313</v>
      </c>
      <c r="H21" s="246">
        <v>17339</v>
      </c>
      <c r="I21" s="219"/>
    </row>
    <row r="22" spans="2:9">
      <c r="B22" s="219"/>
      <c r="C22" s="219"/>
      <c r="D22" s="219"/>
      <c r="E22" s="219"/>
      <c r="F22" s="219"/>
      <c r="G22" s="219"/>
      <c r="H22" s="219"/>
      <c r="I22" s="219"/>
    </row>
    <row r="23" spans="2:9" s="250" customFormat="1" ht="11.55">
      <c r="B23" s="247" t="s">
        <v>182</v>
      </c>
      <c r="C23" s="248"/>
      <c r="D23" s="248"/>
      <c r="E23" s="248"/>
      <c r="F23" s="248"/>
      <c r="G23" s="248"/>
      <c r="H23" s="248"/>
    </row>
    <row r="24" spans="2:9" s="250" customFormat="1" ht="23.95" customHeight="1">
      <c r="B24" s="298" t="s">
        <v>148</v>
      </c>
      <c r="C24" s="298"/>
      <c r="D24" s="298"/>
      <c r="E24" s="298"/>
      <c r="F24" s="298"/>
      <c r="G24" s="298"/>
      <c r="H24" s="298"/>
    </row>
    <row r="25" spans="2:9" s="250" customFormat="1" ht="25.5" customHeight="1">
      <c r="B25" s="299" t="s">
        <v>149</v>
      </c>
      <c r="C25" s="299"/>
      <c r="D25" s="299"/>
      <c r="E25" s="299"/>
      <c r="F25" s="299"/>
      <c r="G25" s="299"/>
      <c r="H25" s="299"/>
    </row>
  </sheetData>
  <mergeCells count="24">
    <mergeCell ref="B24:H24"/>
    <mergeCell ref="B25:H25"/>
    <mergeCell ref="C15:H15"/>
    <mergeCell ref="C9:D9"/>
    <mergeCell ref="E2:F2"/>
    <mergeCell ref="G9:H9"/>
    <mergeCell ref="C13:D13"/>
    <mergeCell ref="E13:F13"/>
    <mergeCell ref="G13:H13"/>
    <mergeCell ref="B13:B15"/>
    <mergeCell ref="B2:B3"/>
    <mergeCell ref="C2:D2"/>
    <mergeCell ref="G2:H2"/>
    <mergeCell ref="C3:H3"/>
    <mergeCell ref="C4:D4"/>
    <mergeCell ref="C6:D6"/>
    <mergeCell ref="E9:F9"/>
    <mergeCell ref="C7:D7"/>
    <mergeCell ref="G4:H4"/>
    <mergeCell ref="G6:H6"/>
    <mergeCell ref="G7:H7"/>
    <mergeCell ref="E4:F4"/>
    <mergeCell ref="E6:F6"/>
    <mergeCell ref="E7:F7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B10" workbookViewId="0">
      <selection activeCell="K19" sqref="K19"/>
    </sheetView>
  </sheetViews>
  <sheetFormatPr defaultRowHeight="13.6"/>
  <cols>
    <col min="1" max="1" width="2" hidden="1" customWidth="1"/>
    <col min="2" max="2" width="18.21875" customWidth="1"/>
    <col min="3" max="3" width="9.77734375" customWidth="1"/>
    <col min="4" max="4" width="10.44140625" customWidth="1"/>
    <col min="5" max="5" width="9.88671875" bestFit="1" customWidth="1"/>
    <col min="6" max="6" width="10.21875" customWidth="1"/>
    <col min="7" max="7" width="9.6640625" customWidth="1"/>
    <col min="8" max="8" width="10.21875" customWidth="1"/>
  </cols>
  <sheetData>
    <row r="1" spans="1:9" s="32" customFormat="1" ht="27.7" customHeight="1">
      <c r="A1" s="32" t="s">
        <v>36</v>
      </c>
      <c r="B1" s="234" t="s">
        <v>131</v>
      </c>
      <c r="C1" s="39"/>
      <c r="D1" s="39"/>
      <c r="E1" s="56"/>
      <c r="F1" s="56"/>
      <c r="G1" s="56"/>
      <c r="H1" s="56"/>
      <c r="I1" s="56"/>
    </row>
    <row r="2" spans="1:9" s="32" customFormat="1" ht="32.299999999999997" customHeight="1">
      <c r="A2" s="31"/>
      <c r="B2" s="290" t="s">
        <v>5</v>
      </c>
      <c r="C2" s="292" t="s">
        <v>25</v>
      </c>
      <c r="D2" s="290"/>
      <c r="E2" s="293" t="s">
        <v>135</v>
      </c>
      <c r="F2" s="293"/>
      <c r="G2" s="293" t="s">
        <v>137</v>
      </c>
      <c r="H2" s="294"/>
      <c r="I2" s="31"/>
    </row>
    <row r="3" spans="1:9" s="53" customFormat="1" ht="18" customHeight="1">
      <c r="A3" s="52"/>
      <c r="B3" s="318"/>
      <c r="C3" s="303" t="s">
        <v>16</v>
      </c>
      <c r="D3" s="40" t="s">
        <v>17</v>
      </c>
      <c r="E3" s="303" t="s">
        <v>16</v>
      </c>
      <c r="F3" s="54" t="s">
        <v>17</v>
      </c>
      <c r="G3" s="303" t="s">
        <v>16</v>
      </c>
      <c r="H3" s="55" t="s">
        <v>17</v>
      </c>
    </row>
    <row r="4" spans="1:9" s="53" customFormat="1" ht="21.75" customHeight="1" thickBot="1">
      <c r="A4" s="52"/>
      <c r="B4" s="319"/>
      <c r="C4" s="304"/>
      <c r="D4" s="41" t="s">
        <v>20</v>
      </c>
      <c r="E4" s="304"/>
      <c r="F4" s="41" t="s">
        <v>20</v>
      </c>
      <c r="G4" s="304"/>
      <c r="H4" s="43" t="s">
        <v>20</v>
      </c>
      <c r="I4" s="52"/>
    </row>
    <row r="5" spans="1:9" s="32" customFormat="1" ht="20.05" customHeight="1">
      <c r="A5" s="31"/>
      <c r="B5" s="33" t="s">
        <v>146</v>
      </c>
      <c r="C5" s="45">
        <f>E5+G5</f>
        <v>8681637</v>
      </c>
      <c r="D5" s="45">
        <f>F5+H5</f>
        <v>69819113</v>
      </c>
      <c r="E5" s="62">
        <v>8569343</v>
      </c>
      <c r="F5" s="62">
        <v>58444450</v>
      </c>
      <c r="G5" s="62">
        <v>112294</v>
      </c>
      <c r="H5" s="133">
        <v>11374663</v>
      </c>
    </row>
    <row r="6" spans="1:9" s="32" customFormat="1" ht="20.05" customHeight="1">
      <c r="A6" s="31"/>
      <c r="B6" s="44" t="s">
        <v>147</v>
      </c>
      <c r="C6" s="46">
        <f>E6+G6</f>
        <v>2089368</v>
      </c>
      <c r="D6" s="46">
        <f>F6+H6</f>
        <v>17601000</v>
      </c>
      <c r="E6" s="150">
        <v>2041563</v>
      </c>
      <c r="F6" s="150">
        <v>15471942</v>
      </c>
      <c r="G6" s="150">
        <v>47805</v>
      </c>
      <c r="H6" s="151">
        <v>2129058</v>
      </c>
    </row>
    <row r="7" spans="1:9" s="32" customFormat="1" ht="14.3" customHeight="1">
      <c r="A7" s="31"/>
      <c r="B7" s="155"/>
      <c r="C7" s="156"/>
      <c r="D7" s="156"/>
      <c r="E7" s="157"/>
      <c r="F7" s="157"/>
      <c r="G7" s="157"/>
      <c r="H7" s="157"/>
    </row>
    <row r="9" spans="1:9">
      <c r="F9" s="2"/>
    </row>
    <row r="10" spans="1:9" ht="24.8" customHeight="1">
      <c r="B10" s="234" t="s">
        <v>152</v>
      </c>
      <c r="C10" s="39"/>
      <c r="D10" s="39"/>
      <c r="E10" s="56"/>
      <c r="F10" s="56"/>
      <c r="G10" s="56"/>
      <c r="H10" s="56"/>
    </row>
    <row r="11" spans="1:9" ht="30.1" customHeight="1">
      <c r="B11" s="290" t="s">
        <v>5</v>
      </c>
      <c r="C11" s="292" t="s">
        <v>25</v>
      </c>
      <c r="D11" s="290"/>
      <c r="E11" s="293" t="s">
        <v>135</v>
      </c>
      <c r="F11" s="293"/>
      <c r="G11" s="293" t="s">
        <v>137</v>
      </c>
      <c r="H11" s="294"/>
    </row>
    <row r="12" spans="1:9" ht="20.05" customHeight="1" thickBot="1">
      <c r="B12" s="318"/>
      <c r="C12" s="129">
        <v>2017</v>
      </c>
      <c r="D12" s="129">
        <v>2018</v>
      </c>
      <c r="E12" s="129">
        <v>2017</v>
      </c>
      <c r="F12" s="131">
        <v>2018</v>
      </c>
      <c r="G12" s="129">
        <v>2017</v>
      </c>
      <c r="H12" s="132">
        <v>2018</v>
      </c>
    </row>
    <row r="13" spans="1:9" ht="20.05" customHeight="1">
      <c r="B13" s="252" t="s">
        <v>146</v>
      </c>
      <c r="C13" s="152">
        <v>7501142</v>
      </c>
      <c r="D13" s="152">
        <v>8673336</v>
      </c>
      <c r="E13" s="147">
        <v>7275438</v>
      </c>
      <c r="F13" s="147">
        <v>8561043</v>
      </c>
      <c r="G13" s="147">
        <v>225704</v>
      </c>
      <c r="H13" s="148">
        <v>112293</v>
      </c>
    </row>
    <row r="14" spans="1:9" ht="20.05" customHeight="1">
      <c r="B14" s="44" t="s">
        <v>147</v>
      </c>
      <c r="C14" s="46">
        <v>2343861</v>
      </c>
      <c r="D14" s="46">
        <v>2089368</v>
      </c>
      <c r="E14" s="150">
        <v>1392260</v>
      </c>
      <c r="F14" s="150">
        <v>2041563</v>
      </c>
      <c r="G14" s="150">
        <v>951601</v>
      </c>
      <c r="H14" s="151">
        <v>47805</v>
      </c>
    </row>
    <row r="15" spans="1:9" ht="15.8" customHeight="1">
      <c r="B15" s="155"/>
      <c r="C15" s="156"/>
      <c r="D15" s="156"/>
      <c r="E15" s="157"/>
      <c r="F15" s="157"/>
      <c r="G15" s="157"/>
      <c r="H15" s="157"/>
    </row>
    <row r="17" spans="2:8">
      <c r="F17" s="18"/>
    </row>
    <row r="18" spans="2:8" ht="27.7" customHeight="1">
      <c r="B18" s="234" t="s">
        <v>153</v>
      </c>
      <c r="C18" s="39"/>
      <c r="D18" s="39"/>
      <c r="E18" s="56"/>
      <c r="F18" s="56"/>
      <c r="G18" s="56"/>
      <c r="H18" s="56"/>
    </row>
    <row r="19" spans="2:8" ht="28.55" customHeight="1">
      <c r="B19" s="290" t="s">
        <v>5</v>
      </c>
      <c r="C19" s="292" t="s">
        <v>25</v>
      </c>
      <c r="D19" s="290"/>
      <c r="E19" s="293" t="s">
        <v>135</v>
      </c>
      <c r="F19" s="293"/>
      <c r="G19" s="293" t="s">
        <v>137</v>
      </c>
      <c r="H19" s="294"/>
    </row>
    <row r="20" spans="2:8" ht="20.05" customHeight="1">
      <c r="B20" s="318"/>
      <c r="C20" s="129">
        <v>2017</v>
      </c>
      <c r="D20" s="129">
        <v>2018</v>
      </c>
      <c r="E20" s="129">
        <v>2017</v>
      </c>
      <c r="F20" s="131">
        <v>2018</v>
      </c>
      <c r="G20" s="129">
        <v>2017</v>
      </c>
      <c r="H20" s="132">
        <v>2018</v>
      </c>
    </row>
    <row r="21" spans="2:8" ht="20.05" customHeight="1" thickBot="1">
      <c r="B21" s="319"/>
      <c r="C21" s="313" t="s">
        <v>20</v>
      </c>
      <c r="D21" s="314"/>
      <c r="E21" s="314"/>
      <c r="F21" s="314"/>
      <c r="G21" s="314"/>
      <c r="H21" s="314"/>
    </row>
    <row r="22" spans="2:8" ht="20.05" customHeight="1">
      <c r="B22" s="33" t="s">
        <v>146</v>
      </c>
      <c r="C22" s="134">
        <v>61799915</v>
      </c>
      <c r="D22" s="152">
        <v>69677113</v>
      </c>
      <c r="E22" s="140">
        <v>49809130</v>
      </c>
      <c r="F22" s="140">
        <v>58303450</v>
      </c>
      <c r="G22" s="140">
        <v>11990785</v>
      </c>
      <c r="H22" s="141">
        <v>11373663</v>
      </c>
    </row>
    <row r="23" spans="2:8" ht="20.05" customHeight="1">
      <c r="B23" s="44" t="s">
        <v>147</v>
      </c>
      <c r="C23" s="130">
        <v>12011481</v>
      </c>
      <c r="D23" s="46">
        <v>17601000</v>
      </c>
      <c r="E23" s="153">
        <v>7874878</v>
      </c>
      <c r="F23" s="153">
        <v>15471942</v>
      </c>
      <c r="G23" s="153">
        <v>4136603</v>
      </c>
      <c r="H23" s="154">
        <v>2129058</v>
      </c>
    </row>
    <row r="24" spans="2:8" ht="23.95" customHeight="1">
      <c r="C24" s="18"/>
      <c r="D24" s="18"/>
    </row>
    <row r="25" spans="2:8">
      <c r="B25" s="247" t="s">
        <v>182</v>
      </c>
      <c r="C25" s="248"/>
      <c r="D25" s="248"/>
      <c r="E25" s="248"/>
      <c r="F25" s="248"/>
      <c r="G25" s="248"/>
      <c r="H25" s="248"/>
    </row>
    <row r="26" spans="2:8" ht="21.1" customHeight="1">
      <c r="B26" s="298" t="s">
        <v>148</v>
      </c>
      <c r="C26" s="298"/>
      <c r="D26" s="298"/>
      <c r="E26" s="298"/>
      <c r="F26" s="298"/>
      <c r="G26" s="298"/>
      <c r="H26" s="298"/>
    </row>
    <row r="27" spans="2:8" ht="21.75" customHeight="1">
      <c r="B27" s="299" t="s">
        <v>149</v>
      </c>
      <c r="C27" s="299"/>
      <c r="D27" s="299"/>
      <c r="E27" s="299"/>
      <c r="F27" s="299"/>
      <c r="G27" s="299"/>
      <c r="H27" s="299"/>
    </row>
    <row r="28" spans="2:8">
      <c r="B28" s="249" t="s">
        <v>150</v>
      </c>
      <c r="C28" s="266"/>
      <c r="D28" s="266"/>
      <c r="E28" s="266"/>
      <c r="F28" s="266"/>
      <c r="G28" s="266"/>
      <c r="H28" s="266"/>
    </row>
    <row r="29" spans="2:8">
      <c r="B29" s="322" t="s">
        <v>151</v>
      </c>
      <c r="C29" s="323"/>
      <c r="D29" s="323"/>
      <c r="E29" s="323"/>
      <c r="F29" s="323"/>
      <c r="G29" s="323"/>
      <c r="H29" s="323"/>
    </row>
  </sheetData>
  <mergeCells count="19">
    <mergeCell ref="E11:F11"/>
    <mergeCell ref="G11:H11"/>
    <mergeCell ref="B26:H26"/>
    <mergeCell ref="B27:H27"/>
    <mergeCell ref="B29:H29"/>
    <mergeCell ref="B19:B21"/>
    <mergeCell ref="C19:D19"/>
    <mergeCell ref="E19:F19"/>
    <mergeCell ref="G19:H19"/>
    <mergeCell ref="C21:H21"/>
    <mergeCell ref="B11:B12"/>
    <mergeCell ref="C11:D11"/>
    <mergeCell ref="B2:B4"/>
    <mergeCell ref="E2:F2"/>
    <mergeCell ref="G2:H2"/>
    <mergeCell ref="C2:D2"/>
    <mergeCell ref="C3:C4"/>
    <mergeCell ref="E3:E4"/>
    <mergeCell ref="G3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3231CA27390042B8E32A9723461833" ma:contentTypeVersion="0" ma:contentTypeDescription="Utwórz nowy dokument." ma:contentTypeScope="" ma:versionID="66364d175ed08b70f3badee82363d4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8AE9A-0CEB-4DD7-B7C1-5897ED2E66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9AB919-4D4A-462B-AAF4-B3E39FA0CB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7D562-D667-4305-8B52-05CDF4222FE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spis treści</vt:lpstr>
      <vt:lpstr>Tabl.1-2</vt:lpstr>
      <vt:lpstr>Tabl.3-4</vt:lpstr>
      <vt:lpstr>Tabl.5-6</vt:lpstr>
      <vt:lpstr>Tabl.7-8</vt:lpstr>
      <vt:lpstr>Tabl.9-11</vt:lpstr>
      <vt:lpstr>Tabl.12-14</vt:lpstr>
      <vt:lpstr>Tabl.15-16</vt:lpstr>
      <vt:lpstr>Tabl.17-19</vt:lpstr>
      <vt:lpstr>Tabl.20</vt:lpstr>
      <vt:lpstr>Tabl.21</vt:lpstr>
      <vt:lpstr>Tabl.22-23</vt:lpstr>
      <vt:lpstr>Wykres1</vt:lpstr>
      <vt:lpstr>Wykres2</vt:lpstr>
      <vt:lpstr>Arkusz1</vt:lpstr>
    </vt:vector>
  </TitlesOfParts>
  <Company>Główny Urząd Statystyczny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przedsiębiorstw windykacyjnych w 2018 r.</dc:title>
  <dc:creator>GUS</dc:creator>
  <cp:lastPrinted>2019-07-03T06:20:02Z</cp:lastPrinted>
  <dcterms:created xsi:type="dcterms:W3CDTF">2013-06-05T09:57:08Z</dcterms:created>
  <dcterms:modified xsi:type="dcterms:W3CDTF">2019-07-04T08:45:08Z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0x010100583231CA27390042B8E32A9723461833</vt:lpwstr>
  </property>
</Properties>
</file>