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Spis_tablic" sheetId="1" r:id="rId1"/>
    <sheet name="Tabl.1" sheetId="2" r:id="rId2"/>
    <sheet name="Tabl. 2" sheetId="10" r:id="rId3"/>
    <sheet name="Tabl. 3" sheetId="3" r:id="rId4"/>
    <sheet name="Tabl. 4" sheetId="4" r:id="rId5"/>
    <sheet name="Tabl. 5" sheetId="5" r:id="rId6"/>
    <sheet name="Tabl. 6" sheetId="6" r:id="rId7"/>
    <sheet name="Tabl. 7" sheetId="7" r:id="rId8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<sst xmlns="http://schemas.openxmlformats.org/spreadsheetml/2006/main" count="310" uniqueCount="111">
  <si>
    <t>Spis tablic</t>
  </si>
  <si>
    <t>Tablica 1. Drogi wodne śródlądowe żeglowne według klas w 2017 r.</t>
  </si>
  <si>
    <t>WYSZCZEGÓLNIENIE</t>
  </si>
  <si>
    <t>Ogółem</t>
  </si>
  <si>
    <t>Drogi wodne według klas o znaczeniu</t>
  </si>
  <si>
    <t>regionalnym</t>
  </si>
  <si>
    <t>międzynarodowym</t>
  </si>
  <si>
    <t>Ia</t>
  </si>
  <si>
    <t>Ib</t>
  </si>
  <si>
    <t>II</t>
  </si>
  <si>
    <t>III</t>
  </si>
  <si>
    <t>IV</t>
  </si>
  <si>
    <t>Va</t>
  </si>
  <si>
    <t>Vb</t>
  </si>
  <si>
    <t>w km</t>
  </si>
  <si>
    <t>OGÓŁEM</t>
  </si>
  <si>
    <t>Rzeki żeglowne uregulowane</t>
  </si>
  <si>
    <t>–</t>
  </si>
  <si>
    <t>Skanalizowane odcinki rzek</t>
  </si>
  <si>
    <t>Kanały</t>
  </si>
  <si>
    <t>Jeziora żeglowne</t>
  </si>
  <si>
    <t>Stan w dniu 31 XII</t>
  </si>
  <si>
    <t>Holowniki</t>
  </si>
  <si>
    <t>moc w kW</t>
  </si>
  <si>
    <t xml:space="preserve">Pchacze </t>
  </si>
  <si>
    <t>Barki</t>
  </si>
  <si>
    <t>nośność w tonach wymierzonych</t>
  </si>
  <si>
    <t>barki z własnym napędem</t>
  </si>
  <si>
    <t>barki bez własnego napędu</t>
  </si>
  <si>
    <t>Statki pasażerskie</t>
  </si>
  <si>
    <t>miejsca pasażerskie</t>
  </si>
  <si>
    <t>Przewozy ładunków</t>
  </si>
  <si>
    <t>Praca przewozowa</t>
  </si>
  <si>
    <t>Średnia odległość przewozu 1 tony ładunku w km</t>
  </si>
  <si>
    <t>w tonach</t>
  </si>
  <si>
    <t>2016=100</t>
  </si>
  <si>
    <t>w t∙km</t>
  </si>
  <si>
    <t>Barki z własnym napędem</t>
  </si>
  <si>
    <t>Barki bez własnego napędu</t>
  </si>
  <si>
    <t>w tym pchane</t>
  </si>
  <si>
    <t>Transport krajowy</t>
  </si>
  <si>
    <t>Transport międzynarodowy</t>
  </si>
  <si>
    <t xml:space="preserve">49 km i mniej </t>
  </si>
  <si>
    <t>50-149</t>
  </si>
  <si>
    <t xml:space="preserve">150-299 </t>
  </si>
  <si>
    <t xml:space="preserve">300-499 </t>
  </si>
  <si>
    <t>500 km i więcej</t>
  </si>
  <si>
    <t>GRUPY ŁADUNKÓW</t>
  </si>
  <si>
    <t>razem</t>
  </si>
  <si>
    <t>eksport</t>
  </si>
  <si>
    <t>import</t>
  </si>
  <si>
    <t>tranzyt</t>
  </si>
  <si>
    <t>w tys. ton</t>
  </si>
  <si>
    <t xml:space="preserve">OGÓŁEM </t>
  </si>
  <si>
    <t>a</t>
  </si>
  <si>
    <t>b</t>
  </si>
  <si>
    <t xml:space="preserve">Produkty rolnictwa, łowiectwa, leśnictwa, rybołówstwa i rybactwa </t>
  </si>
  <si>
    <t xml:space="preserve">Węgiel kamienny i brunatny, ropa naftowa i gaz ziemny </t>
  </si>
  <si>
    <t xml:space="preserve">– </t>
  </si>
  <si>
    <t xml:space="preserve">Rudy metali i inne produkty górnictwa i kopalnictwa; torf, uran i tor </t>
  </si>
  <si>
    <t>Koks i produkty rafinacji ropy naftowej</t>
  </si>
  <si>
    <t>Inne niemetaliczne wyroby mineralne</t>
  </si>
  <si>
    <t>Metale podstawowe, wyroby metalowe gotowe z wyłączeniem maszyn i wyposażenia</t>
  </si>
  <si>
    <t>Sprzęt transportowy</t>
  </si>
  <si>
    <t>Surowce wtórne, odpady miejskie i inne odpady</t>
  </si>
  <si>
    <t>Puste kontenery i opakowania</t>
  </si>
  <si>
    <t>w tys. tonokilometrów</t>
  </si>
  <si>
    <t xml:space="preserve"> – </t>
  </si>
  <si>
    <t>Odcinki trasy</t>
  </si>
  <si>
    <t>Odra górna skanalizowana</t>
  </si>
  <si>
    <t>Odra środkowa swobodnie płynąca</t>
  </si>
  <si>
    <t>Odra dolna</t>
  </si>
  <si>
    <t>Odra morska – Odra dolna</t>
  </si>
  <si>
    <t>Odra morska – Odra górna skanalizowana</t>
  </si>
  <si>
    <t>Odra morska</t>
  </si>
  <si>
    <t>SPIS</t>
  </si>
  <si>
    <t>Drogi wodne śródlądowe żeglowne według klas w 2017 r.</t>
  </si>
  <si>
    <t>a – 2016
b – 2017</t>
  </si>
  <si>
    <t xml:space="preserve">Produkty spożywcze, napoje i tytoń </t>
  </si>
  <si>
    <t>Drewno i wyroby z drewna i korka (z wyłączeniem mebli), artykuły ze słomy i z materiałów do wyplatania; masa włóknista, papier i wyroby z papieru, druki i zapisane nośniki informacji</t>
  </si>
  <si>
    <t>przewozy między portami zagranicznymi</t>
  </si>
  <si>
    <t>Odra środkowa swobodnie płynąca 
– Odra górna skanalizowana</t>
  </si>
  <si>
    <t>Odra środkowa swobodnie płynąca 
– Odra dolna</t>
  </si>
  <si>
    <t>Odra górna skanalizowana 
– Odra dolna</t>
  </si>
  <si>
    <t xml:space="preserve">Tabor śródlądowego transportu wodnego </t>
  </si>
  <si>
    <t>Przewozy ładunków żeglugą śródlądową w transporcie krajowym i międzynarodowym w 2017 r.</t>
  </si>
  <si>
    <t>Przewozy ładunków żeglugą śródlądową w transporcie krajowym według stref odległości w 2017 r.</t>
  </si>
  <si>
    <t>Przewozy ładunków żeglugą śródlądową według rodzaju taboru w 2017 r.</t>
  </si>
  <si>
    <t xml:space="preserve">Przewozy ładunków żeglugą śródlądową w transporcie krajowym i międzynarodowym według grup ładunków  </t>
  </si>
  <si>
    <t>Przewozy odrzańską drogą wodną</t>
  </si>
  <si>
    <t>Tablica 1.</t>
  </si>
  <si>
    <t>Tablica 2.</t>
  </si>
  <si>
    <t>Tablica 3.</t>
  </si>
  <si>
    <t>Tablica 4.</t>
  </si>
  <si>
    <t>Tablica 5.</t>
  </si>
  <si>
    <t>Tablica 6.</t>
  </si>
  <si>
    <t>Tablica 7.</t>
  </si>
  <si>
    <t>w tym eksploatowane</t>
  </si>
  <si>
    <t>Przewozy ładunków w tonach</t>
  </si>
  <si>
    <t>73525609</t>
  </si>
  <si>
    <t>Praca przewozowa w t∙km</t>
  </si>
  <si>
    <t xml:space="preserve">Tablica 2.  Tabor śródlądowego transportu wodnego </t>
  </si>
  <si>
    <t>Tablica 3.  Przewozy ładunków żeglugą śródlądową według rodzaju taboru w 2017 r.</t>
  </si>
  <si>
    <t>Tablica 4.  Przewozy ładunków żeglugą śródlądową w transporcie krajowym i międzynarodowym w 2017 r.</t>
  </si>
  <si>
    <t>Tablica 5.  Przewozy ładunków żeglugą śródlądową w transporcie krajowym według stref 
                odległości w 2017 r.</t>
  </si>
  <si>
    <t xml:space="preserve">Tablica 6. Przewozy ładunków żeglugą śródlądową w transporcie krajowym i międzynarodowym według grup ładunków  </t>
  </si>
  <si>
    <t>Tablica 7. Przewozy odrzańską drogą wodną</t>
  </si>
  <si>
    <t>Drogi wodne śródlądowe</t>
  </si>
  <si>
    <t>Chemikalia, produkty chemiczne, włókna sztuczne, produkty z gumy 
i tworzyw sztucznych, paliwo jądrowe</t>
  </si>
  <si>
    <t>Maszyny i sprzęt gdzie indziej niesklasyfikowane; urządzenia biurowe 
i komputery; maszyny i urządzenia gdzie indziej niesklasyfikowane; sprzęt i urządzenia radiowe, telewizyjne i komunikacyjne; narzędzia medyczne, precyzyjne i optyczne; zegarki i zegary</t>
  </si>
  <si>
    <t>Drewno i wyroby z drewna i korka (z wyłączeniem mebli), artykuły 
ze słomy i z materiałów do wyplatania; masa włóknista, papier 
i wyroby z papieru, druki i zapisane nośniki informacji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</si>
</sst>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1D77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u val="single"/>
      <sz val="10"/>
      <color theme="10"/>
      <name val="Arial"/>
      <family val="2"/>
    </font>
    <font>
      <b/>
      <sz val="10"/>
      <color rgb="FF001D77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001D77"/>
      </left>
      <right style="thin">
        <color rgb="FF001D77"/>
      </right>
      <top style="thin">
        <color rgb="FF001D77"/>
      </top>
      <bottom style="thin">
        <color rgb="FF001D77"/>
      </bottom>
    </border>
    <border>
      <left style="thin">
        <color rgb="FF001D77"/>
      </left>
      <right/>
      <top style="thin">
        <color rgb="FF001D77"/>
      </top>
      <bottom style="thin">
        <color rgb="FF001D77"/>
      </bottom>
    </border>
    <border>
      <left/>
      <right style="thin">
        <color rgb="FF001D77"/>
      </right>
      <top style="thin">
        <color rgb="FF001D77"/>
      </top>
      <bottom style="thin">
        <color rgb="FF001D77"/>
      </bottom>
    </border>
    <border>
      <left/>
      <right style="thin">
        <color rgb="FF001D77"/>
      </right>
      <top style="medium">
        <color rgb="FF001D77"/>
      </top>
      <bottom style="thin">
        <color rgb="FF001D77"/>
      </bottom>
    </border>
    <border>
      <left/>
      <right style="thin">
        <color rgb="FF001D77"/>
      </right>
      <top/>
      <bottom style="thin">
        <color rgb="FF001D77"/>
      </bottom>
    </border>
    <border>
      <left style="thin">
        <color rgb="FF001D77"/>
      </left>
      <right style="thin">
        <color rgb="FF001D77"/>
      </right>
      <top/>
      <bottom style="thin">
        <color rgb="FF001D77"/>
      </bottom>
    </border>
    <border>
      <left style="thin">
        <color rgb="FF001D77"/>
      </left>
      <right/>
      <top/>
      <bottom style="thin">
        <color rgb="FF001D77"/>
      </bottom>
    </border>
    <border>
      <left style="thin">
        <color rgb="FF001D77"/>
      </left>
      <right/>
      <top style="medium">
        <color rgb="FF001D77"/>
      </top>
      <bottom style="thin">
        <color rgb="FF001D77"/>
      </bottom>
    </border>
    <border>
      <left style="medium">
        <color rgb="FF001D77"/>
      </left>
      <right style="medium">
        <color rgb="FF001D77"/>
      </right>
      <top style="medium">
        <color rgb="FF001D77"/>
      </top>
      <bottom/>
    </border>
    <border>
      <left style="thin">
        <color rgb="FF001D77"/>
      </left>
      <right style="thin">
        <color rgb="FF001D77"/>
      </right>
      <top style="medium">
        <color rgb="FF001D77"/>
      </top>
      <bottom style="thin">
        <color rgb="FF001D77"/>
      </bottom>
    </border>
    <border>
      <left style="thin">
        <color rgb="FF001D77"/>
      </left>
      <right/>
      <top style="thin">
        <color rgb="FF001D77"/>
      </top>
      <bottom/>
    </border>
    <border>
      <left style="thin">
        <color rgb="FF001D77"/>
      </left>
      <right style="thin">
        <color rgb="FF001D77"/>
      </right>
      <top style="thin">
        <color rgb="FF001D77"/>
      </top>
      <bottom/>
    </border>
    <border>
      <left/>
      <right/>
      <top style="medium">
        <color rgb="FF000000"/>
      </top>
      <bottom/>
    </border>
    <border>
      <left/>
      <right/>
      <top style="thin">
        <color rgb="FF001D77"/>
      </top>
      <bottom/>
    </border>
    <border>
      <left/>
      <right/>
      <top/>
      <bottom style="medium">
        <color rgb="FF001D77"/>
      </bottom>
    </border>
    <border>
      <left style="thin">
        <color rgb="FF001D77"/>
      </left>
      <right style="thin">
        <color rgb="FF001D77"/>
      </right>
      <top style="medium">
        <color rgb="FF001D77"/>
      </top>
      <bottom/>
    </border>
    <border>
      <left style="thin">
        <color rgb="FF001D77"/>
      </left>
      <right style="thin">
        <color rgb="FF001D77"/>
      </right>
      <top/>
      <bottom style="medium">
        <color rgb="FF001D77"/>
      </bottom>
    </border>
    <border>
      <left style="thin">
        <color rgb="FF001D77"/>
      </left>
      <right style="thin">
        <color rgb="FF001D77"/>
      </right>
      <top/>
      <bottom/>
    </border>
    <border>
      <left/>
      <right/>
      <top style="medium">
        <color rgb="FF001D77"/>
      </top>
      <bottom style="thin">
        <color rgb="FF001D77"/>
      </bottom>
    </border>
    <border>
      <left/>
      <right style="thin">
        <color rgb="FF001D77"/>
      </right>
      <top style="thin">
        <color rgb="FF001D77"/>
      </top>
      <bottom/>
    </border>
    <border>
      <left style="medium">
        <color rgb="FF001D77"/>
      </left>
      <right style="medium">
        <color rgb="FF001D77"/>
      </right>
      <top style="medium">
        <color rgb="FF001D77"/>
      </top>
      <bottom style="medium">
        <color rgb="FF001D77"/>
      </bottom>
    </border>
    <border>
      <left style="medium">
        <color rgb="FF001D77"/>
      </left>
      <right/>
      <top style="medium">
        <color rgb="FF001D77"/>
      </top>
      <bottom style="medium">
        <color rgb="FF001D77"/>
      </bottom>
    </border>
    <border>
      <left/>
      <right style="medium">
        <color rgb="FF001D77"/>
      </right>
      <top style="medium">
        <color rgb="FF001D77"/>
      </top>
      <bottom style="medium">
        <color rgb="FF001D77"/>
      </bottom>
    </border>
    <border>
      <left/>
      <right/>
      <top style="medium">
        <color rgb="FF001D77"/>
      </top>
      <bottom/>
    </border>
    <border>
      <left/>
      <right/>
      <top style="thin">
        <color rgb="FF001D77"/>
      </top>
      <bottom style="thin">
        <color rgb="FF001D77"/>
      </bottom>
    </border>
    <border>
      <left style="medium">
        <color rgb="FF001D77"/>
      </left>
      <right/>
      <top style="medium">
        <color rgb="FF001D77"/>
      </top>
      <bottom/>
    </border>
    <border>
      <left/>
      <right style="medium">
        <color rgb="FF001D77"/>
      </right>
      <top style="medium">
        <color rgb="FF001D77"/>
      </top>
      <bottom/>
    </border>
    <border>
      <left/>
      <right style="medium">
        <color rgb="FF001D77"/>
      </right>
      <top/>
      <bottom/>
    </border>
    <border>
      <left/>
      <right style="medium">
        <color rgb="FF001D77"/>
      </right>
      <top/>
      <bottom style="medium">
        <color rgb="FF001D77"/>
      </bottom>
    </border>
    <border>
      <left style="medium">
        <color rgb="FF001D77"/>
      </left>
      <right style="medium">
        <color rgb="FF001D77"/>
      </right>
      <top style="medium">
        <color rgb="FF000000"/>
      </top>
      <bottom/>
    </border>
    <border>
      <left style="medium">
        <color rgb="FF001D77"/>
      </left>
      <right style="medium">
        <color rgb="FF001D77"/>
      </right>
      <top/>
      <bottom/>
    </border>
    <border>
      <left style="medium">
        <color rgb="FF001D77"/>
      </left>
      <right style="medium">
        <color rgb="FF001D77"/>
      </right>
      <top/>
      <bottom style="medium">
        <color rgb="FF000000"/>
      </bottom>
    </border>
    <border>
      <left/>
      <right/>
      <top style="medium">
        <color rgb="FF001D77"/>
      </top>
      <bottom style="medium">
        <color rgb="FF001D77"/>
      </bottom>
    </border>
    <border>
      <left/>
      <right/>
      <top style="medium">
        <color rgb="FF001D77"/>
      </top>
      <bottom style="medium">
        <color rgb="FF000000"/>
      </bottom>
    </border>
    <border>
      <left style="medium">
        <color rgb="FF001D77"/>
      </left>
      <right style="medium">
        <color rgb="FF001D77"/>
      </right>
      <top/>
      <bottom style="medium">
        <color rgb="FF001D77"/>
      </bottom>
    </border>
  </borders>
  <cellStyleXfs count="21"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164" fontId="5" fillId="0" borderId="1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8" fillId="0" borderId="0" xfId="20"/>
    <xf numFmtId="0" fontId="10" fillId="0" borderId="0" xfId="20" applyFont="1"/>
    <xf numFmtId="0" fontId="11" fillId="0" borderId="0" xfId="0" applyFont="1"/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 indent="2"/>
    </xf>
    <xf numFmtId="0" fontId="6" fillId="0" borderId="3" xfId="0" applyFont="1" applyBorder="1" applyAlignment="1">
      <alignment horizontal="left" vertical="center" wrapText="1" indent="3"/>
    </xf>
    <xf numFmtId="0" fontId="6" fillId="0" borderId="5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5" fillId="0" borderId="6" xfId="0" applyFont="1" applyBorder="1" applyAlignment="1">
      <alignment vertical="center" wrapText="1"/>
    </xf>
    <xf numFmtId="164" fontId="5" fillId="0" borderId="6" xfId="0" applyNumberFormat="1" applyFont="1" applyBorder="1" applyAlignment="1">
      <alignment vertical="center" wrapText="1"/>
    </xf>
    <xf numFmtId="164" fontId="5" fillId="0" borderId="8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right" vertical="center" wrapText="1"/>
    </xf>
    <xf numFmtId="164" fontId="5" fillId="2" borderId="10" xfId="0" applyNumberFormat="1" applyFont="1" applyFill="1" applyBorder="1" applyAlignment="1">
      <alignment horizontal="right" vertical="center" wrapText="1"/>
    </xf>
    <xf numFmtId="164" fontId="5" fillId="2" borderId="8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vertical="top" wrapText="1" readingOrder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vertical="top" wrapText="1" readingOrder="1"/>
    </xf>
    <xf numFmtId="0" fontId="2" fillId="0" borderId="1" xfId="0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6" fillId="0" borderId="2" xfId="0" applyNumberFormat="1" applyFont="1" applyFill="1" applyBorder="1" applyAlignment="1">
      <alignment vertical="top" wrapText="1" readingOrder="1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vertical="top" wrapText="1" readingOrder="1"/>
    </xf>
    <xf numFmtId="0" fontId="2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 indent="1"/>
    </xf>
    <xf numFmtId="164" fontId="1" fillId="0" borderId="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Border="1" applyAlignment="1">
      <alignment horizontal="right" vertical="center" wrapText="1"/>
    </xf>
    <xf numFmtId="164" fontId="5" fillId="0" borderId="2" xfId="0" applyNumberFormat="1" applyFont="1" applyFill="1" applyBorder="1" applyAlignment="1">
      <alignment vertical="top" wrapText="1" readingOrder="1"/>
    </xf>
    <xf numFmtId="0" fontId="1" fillId="0" borderId="14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 indent="1"/>
    </xf>
    <xf numFmtId="0" fontId="9" fillId="0" borderId="15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vertical="top" wrapText="1" readingOrder="1"/>
    </xf>
    <xf numFmtId="164" fontId="6" fillId="0" borderId="11" xfId="0" applyNumberFormat="1" applyFont="1" applyBorder="1" applyAlignment="1">
      <alignment horizontal="right" vertical="center" wrapText="1"/>
    </xf>
    <xf numFmtId="0" fontId="2" fillId="0" borderId="0" xfId="0" applyFont="1" applyBorder="1"/>
    <xf numFmtId="0" fontId="6" fillId="0" borderId="2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right" vertical="center" wrapText="1"/>
    </xf>
    <xf numFmtId="164" fontId="5" fillId="0" borderId="12" xfId="0" applyNumberFormat="1" applyFont="1" applyFill="1" applyBorder="1" applyAlignment="1">
      <alignment horizontal="right" vertical="center" wrapText="1"/>
    </xf>
    <xf numFmtId="164" fontId="6" fillId="0" borderId="12" xfId="0" applyNumberFormat="1" applyFont="1" applyFill="1" applyBorder="1" applyAlignment="1">
      <alignment horizontal="right" vertical="center" wrapText="1"/>
    </xf>
    <xf numFmtId="164" fontId="6" fillId="0" borderId="11" xfId="0" applyNumberFormat="1" applyFont="1" applyFill="1" applyBorder="1" applyAlignment="1">
      <alignment horizontal="right" vertical="center" wrapText="1"/>
    </xf>
    <xf numFmtId="0" fontId="6" fillId="0" borderId="20" xfId="0" applyFont="1" applyBorder="1" applyAlignment="1">
      <alignment horizontal="left" vertical="center" wrapText="1" indent="2"/>
    </xf>
    <xf numFmtId="0" fontId="6" fillId="0" borderId="12" xfId="0" applyFont="1" applyBorder="1" applyAlignment="1">
      <alignment vertical="center" wrapText="1"/>
    </xf>
    <xf numFmtId="164" fontId="6" fillId="0" borderId="12" xfId="0" applyNumberFormat="1" applyFont="1" applyBorder="1" applyAlignment="1">
      <alignment vertical="center" wrapText="1"/>
    </xf>
    <xf numFmtId="164" fontId="6" fillId="0" borderId="11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0" fontId="5" fillId="0" borderId="19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left" vertical="center" wrapText="1" indent="1"/>
    </xf>
    <xf numFmtId="164" fontId="5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10" fillId="0" borderId="0" xfId="20" applyFont="1"/>
    <xf numFmtId="0" fontId="2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 indent="8"/>
    </xf>
    <xf numFmtId="0" fontId="7" fillId="0" borderId="0" xfId="0" applyFont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11"/>
  <sheetViews>
    <sheetView tabSelected="1" workbookViewId="0" topLeftCell="A1"/>
  </sheetViews>
  <sheetFormatPr defaultColWidth="9.140625" defaultRowHeight="15"/>
  <cols>
    <col min="1" max="2" width="9.140625" style="1" customWidth="1"/>
    <col min="3" max="3" width="12.28125" style="1" customWidth="1"/>
    <col min="4" max="7" width="9.140625" style="1" customWidth="1"/>
    <col min="8" max="8" width="14.140625" style="1" customWidth="1"/>
    <col min="9" max="16384" width="9.140625" style="1" customWidth="1"/>
  </cols>
  <sheetData>
    <row r="2" ht="15">
      <c r="C2" s="8" t="s">
        <v>0</v>
      </c>
    </row>
    <row r="5" spans="3:15" ht="15">
      <c r="C5" s="7" t="s">
        <v>90</v>
      </c>
      <c r="D5" s="116" t="s">
        <v>76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3:7" ht="15">
      <c r="C6" s="7" t="s">
        <v>91</v>
      </c>
      <c r="D6" s="7" t="s">
        <v>84</v>
      </c>
      <c r="E6" s="7"/>
      <c r="F6" s="7"/>
      <c r="G6" s="7"/>
    </row>
    <row r="7" spans="3:4" ht="15">
      <c r="C7" s="7" t="s">
        <v>92</v>
      </c>
      <c r="D7" s="7" t="s">
        <v>87</v>
      </c>
    </row>
    <row r="8" spans="3:4" ht="15">
      <c r="C8" s="7" t="s">
        <v>93</v>
      </c>
      <c r="D8" s="7" t="s">
        <v>85</v>
      </c>
    </row>
    <row r="9" spans="3:4" ht="15">
      <c r="C9" s="7" t="s">
        <v>94</v>
      </c>
      <c r="D9" s="7" t="s">
        <v>86</v>
      </c>
    </row>
    <row r="10" spans="3:4" ht="15">
      <c r="C10" s="7" t="s">
        <v>95</v>
      </c>
      <c r="D10" s="7" t="s">
        <v>88</v>
      </c>
    </row>
    <row r="11" spans="3:4" ht="15">
      <c r="C11" s="7" t="s">
        <v>96</v>
      </c>
      <c r="D11" s="7" t="s">
        <v>89</v>
      </c>
    </row>
  </sheetData>
  <mergeCells count="1">
    <mergeCell ref="D5:O5"/>
  </mergeCells>
  <hyperlinks>
    <hyperlink ref="C6:G6" location="'Tabl. 2'!A1" display="Tablica 2."/>
    <hyperlink ref="C7:D7" location="'Tabl. 3'!A1" display="Tablica 3."/>
    <hyperlink ref="C8:D8" location="'Tabl. 4'!A1" display="Tablica 4."/>
    <hyperlink ref="C9:D9" location="'Tabl. 5'!A1" display="Tablica 5."/>
    <hyperlink ref="C10:D10" location="'Tabl. 6'!A1" display="Tablica 6."/>
    <hyperlink ref="C11:D11" location="'Tabl. 7'!A1" display="Tablica 7."/>
    <hyperlink ref="C5:O5" location="Tabl.1!A1" display="Tablica 1.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zoomScale="110" zoomScaleNormal="110" workbookViewId="0" topLeftCell="A1">
      <selection activeCell="Q14" sqref="Q14"/>
    </sheetView>
  </sheetViews>
  <sheetFormatPr defaultColWidth="9.140625" defaultRowHeight="15"/>
  <cols>
    <col min="1" max="1" width="9.140625" style="1" customWidth="1"/>
    <col min="2" max="2" width="28.421875" style="1" customWidth="1"/>
    <col min="3" max="3" width="9.140625" style="1" customWidth="1"/>
    <col min="4" max="4" width="14.8515625" style="1" customWidth="1"/>
    <col min="5" max="16384" width="9.140625" style="1" customWidth="1"/>
  </cols>
  <sheetData>
    <row r="2" spans="2:10" ht="13.5" thickBot="1">
      <c r="B2" s="118" t="s">
        <v>1</v>
      </c>
      <c r="C2" s="118"/>
      <c r="D2" s="118"/>
      <c r="E2" s="118"/>
      <c r="F2" s="118"/>
      <c r="G2" s="118"/>
      <c r="H2" s="118"/>
      <c r="I2" s="118"/>
      <c r="J2" s="118"/>
    </row>
    <row r="3" spans="2:13" ht="15.75" thickBot="1">
      <c r="B3" s="119" t="s">
        <v>2</v>
      </c>
      <c r="C3" s="122" t="s">
        <v>3</v>
      </c>
      <c r="D3" s="125" t="s">
        <v>4</v>
      </c>
      <c r="E3" s="125"/>
      <c r="F3" s="125"/>
      <c r="G3" s="125"/>
      <c r="H3" s="125"/>
      <c r="I3" s="125"/>
      <c r="J3" s="126"/>
      <c r="M3" s="6" t="s">
        <v>75</v>
      </c>
    </row>
    <row r="4" spans="2:10" ht="13.5" thickBot="1">
      <c r="B4" s="120"/>
      <c r="C4" s="123"/>
      <c r="D4" s="125" t="s">
        <v>5</v>
      </c>
      <c r="E4" s="125"/>
      <c r="F4" s="125"/>
      <c r="G4" s="125"/>
      <c r="H4" s="125" t="s">
        <v>6</v>
      </c>
      <c r="I4" s="125"/>
      <c r="J4" s="126"/>
    </row>
    <row r="5" spans="2:10" ht="13.5" thickBot="1">
      <c r="B5" s="120"/>
      <c r="C5" s="124"/>
      <c r="D5" s="91" t="s">
        <v>7</v>
      </c>
      <c r="E5" s="91" t="s">
        <v>8</v>
      </c>
      <c r="F5" s="91" t="s">
        <v>9</v>
      </c>
      <c r="G5" s="91" t="s">
        <v>10</v>
      </c>
      <c r="H5" s="91" t="s">
        <v>11</v>
      </c>
      <c r="I5" s="91" t="s">
        <v>12</v>
      </c>
      <c r="J5" s="92" t="s">
        <v>13</v>
      </c>
    </row>
    <row r="6" spans="2:10" ht="13.5" thickBot="1">
      <c r="B6" s="121"/>
      <c r="C6" s="94" t="s">
        <v>14</v>
      </c>
      <c r="D6" s="126" t="s">
        <v>14</v>
      </c>
      <c r="E6" s="127"/>
      <c r="F6" s="127"/>
      <c r="G6" s="127"/>
      <c r="H6" s="127"/>
      <c r="I6" s="127"/>
      <c r="J6" s="127"/>
    </row>
    <row r="7" spans="2:10" ht="20.25" customHeight="1">
      <c r="B7" s="97"/>
      <c r="C7" s="96"/>
      <c r="D7" s="128" t="s">
        <v>107</v>
      </c>
      <c r="E7" s="128"/>
      <c r="F7" s="128"/>
      <c r="G7" s="128"/>
      <c r="H7" s="128"/>
      <c r="I7" s="128"/>
      <c r="J7" s="128"/>
    </row>
    <row r="8" spans="2:10" ht="15">
      <c r="B8" s="99" t="s">
        <v>15</v>
      </c>
      <c r="C8" s="2">
        <f>SUM(C9:C12)</f>
        <v>3653.4999999999995</v>
      </c>
      <c r="D8" s="2">
        <f>SUM(D9:D12)</f>
        <v>1079.8999999999999</v>
      </c>
      <c r="E8" s="2">
        <f aca="true" t="shared" si="0" ref="E8:H8">SUM(E9:E12)</f>
        <v>892.9000000000001</v>
      </c>
      <c r="F8" s="2">
        <f t="shared" si="0"/>
        <v>1070</v>
      </c>
      <c r="G8" s="2">
        <f t="shared" si="0"/>
        <v>396.59999999999997</v>
      </c>
      <c r="H8" s="2">
        <f t="shared" si="0"/>
        <v>37.5</v>
      </c>
      <c r="I8" s="2">
        <v>55</v>
      </c>
      <c r="J8" s="112">
        <v>121.6</v>
      </c>
    </row>
    <row r="9" spans="2:10" ht="15">
      <c r="B9" s="86" t="s">
        <v>16</v>
      </c>
      <c r="C9" s="89">
        <v>2416.6</v>
      </c>
      <c r="D9" s="89">
        <v>757.8</v>
      </c>
      <c r="E9" s="89">
        <v>755.6</v>
      </c>
      <c r="F9" s="89">
        <v>691.4</v>
      </c>
      <c r="G9" s="89">
        <v>115.1</v>
      </c>
      <c r="H9" s="89" t="s">
        <v>17</v>
      </c>
      <c r="I9" s="89" t="s">
        <v>17</v>
      </c>
      <c r="J9" s="3">
        <v>96.7</v>
      </c>
    </row>
    <row r="10" spans="2:10" ht="15">
      <c r="B10" s="86" t="s">
        <v>18</v>
      </c>
      <c r="C10" s="89">
        <v>643.6</v>
      </c>
      <c r="D10" s="89">
        <v>100.8</v>
      </c>
      <c r="E10" s="89">
        <v>137.3</v>
      </c>
      <c r="F10" s="89">
        <v>105.8</v>
      </c>
      <c r="G10" s="89">
        <v>207.2</v>
      </c>
      <c r="H10" s="89">
        <v>37.5</v>
      </c>
      <c r="I10" s="89">
        <v>55</v>
      </c>
      <c r="J10" s="3" t="s">
        <v>17</v>
      </c>
    </row>
    <row r="11" spans="2:10" ht="15">
      <c r="B11" s="86" t="s">
        <v>19</v>
      </c>
      <c r="C11" s="89">
        <v>334.7</v>
      </c>
      <c r="D11" s="89">
        <v>167.7</v>
      </c>
      <c r="E11" s="89" t="s">
        <v>17</v>
      </c>
      <c r="F11" s="89">
        <v>104.8</v>
      </c>
      <c r="G11" s="89">
        <v>46.8</v>
      </c>
      <c r="H11" s="89" t="s">
        <v>17</v>
      </c>
      <c r="I11" s="89" t="s">
        <v>17</v>
      </c>
      <c r="J11" s="3">
        <v>15.4</v>
      </c>
    </row>
    <row r="12" spans="2:10" ht="15">
      <c r="B12" s="87" t="s">
        <v>20</v>
      </c>
      <c r="C12" s="88">
        <v>258.6</v>
      </c>
      <c r="D12" s="88">
        <v>53.6</v>
      </c>
      <c r="E12" s="88" t="s">
        <v>17</v>
      </c>
      <c r="F12" s="88">
        <v>168</v>
      </c>
      <c r="G12" s="88">
        <v>27.5</v>
      </c>
      <c r="H12" s="88" t="s">
        <v>17</v>
      </c>
      <c r="I12" s="88" t="s">
        <v>17</v>
      </c>
      <c r="J12" s="75">
        <v>9.5</v>
      </c>
    </row>
    <row r="13" spans="2:10" ht="21.75" customHeight="1">
      <c r="B13" s="115"/>
      <c r="C13" s="115"/>
      <c r="D13" s="117" t="s">
        <v>97</v>
      </c>
      <c r="E13" s="117"/>
      <c r="F13" s="117"/>
      <c r="G13" s="117"/>
      <c r="H13" s="117"/>
      <c r="I13" s="117"/>
      <c r="J13" s="117"/>
    </row>
    <row r="14" spans="2:10" ht="15">
      <c r="B14" s="99" t="s">
        <v>15</v>
      </c>
      <c r="C14" s="98">
        <f>SUM(D14:J14)</f>
        <v>3363.3999999999996</v>
      </c>
      <c r="D14" s="2">
        <v>963.1</v>
      </c>
      <c r="E14" s="2">
        <v>745</v>
      </c>
      <c r="F14" s="2">
        <v>1070</v>
      </c>
      <c r="G14" s="2">
        <v>396.6</v>
      </c>
      <c r="H14" s="100">
        <v>14</v>
      </c>
      <c r="I14" s="100">
        <v>55</v>
      </c>
      <c r="J14" s="101">
        <v>119.7</v>
      </c>
    </row>
    <row r="15" spans="2:10" ht="15">
      <c r="B15" s="86" t="s">
        <v>16</v>
      </c>
      <c r="C15" s="20">
        <f aca="true" t="shared" si="1" ref="C15:C18">SUM(D15:J15)</f>
        <v>2151.8999999999996</v>
      </c>
      <c r="D15" s="102">
        <v>641</v>
      </c>
      <c r="E15" s="102">
        <v>607.7</v>
      </c>
      <c r="F15" s="102">
        <v>691.4</v>
      </c>
      <c r="G15" s="102">
        <v>115.1</v>
      </c>
      <c r="H15" s="102" t="s">
        <v>17</v>
      </c>
      <c r="I15" s="102" t="s">
        <v>17</v>
      </c>
      <c r="J15" s="103">
        <v>96.7</v>
      </c>
    </row>
    <row r="16" spans="2:10" ht="15">
      <c r="B16" s="86" t="s">
        <v>18</v>
      </c>
      <c r="C16" s="20">
        <f t="shared" si="1"/>
        <v>620.1</v>
      </c>
      <c r="D16" s="102">
        <v>100.8</v>
      </c>
      <c r="E16" s="102">
        <v>137.3</v>
      </c>
      <c r="F16" s="102">
        <v>105.8</v>
      </c>
      <c r="G16" s="102">
        <v>207.2</v>
      </c>
      <c r="H16" s="102">
        <v>14</v>
      </c>
      <c r="I16" s="102">
        <v>55</v>
      </c>
      <c r="J16" s="103" t="s">
        <v>17</v>
      </c>
    </row>
    <row r="17" spans="2:10" ht="15">
      <c r="B17" s="86" t="s">
        <v>19</v>
      </c>
      <c r="C17" s="20">
        <f t="shared" si="1"/>
        <v>332.8</v>
      </c>
      <c r="D17" s="102">
        <v>167.7</v>
      </c>
      <c r="E17" s="102" t="s">
        <v>17</v>
      </c>
      <c r="F17" s="102">
        <v>104.8</v>
      </c>
      <c r="G17" s="102">
        <v>46.8</v>
      </c>
      <c r="H17" s="102" t="s">
        <v>17</v>
      </c>
      <c r="I17" s="102" t="s">
        <v>17</v>
      </c>
      <c r="J17" s="103">
        <v>13.5</v>
      </c>
    </row>
    <row r="18" spans="2:10" ht="15">
      <c r="B18" s="87" t="s">
        <v>20</v>
      </c>
      <c r="C18" s="84">
        <f t="shared" si="1"/>
        <v>258.6</v>
      </c>
      <c r="D18" s="104">
        <v>53.6</v>
      </c>
      <c r="E18" s="104" t="s">
        <v>17</v>
      </c>
      <c r="F18" s="104">
        <v>168</v>
      </c>
      <c r="G18" s="104">
        <v>27.5</v>
      </c>
      <c r="H18" s="104" t="s">
        <v>17</v>
      </c>
      <c r="I18" s="104" t="s">
        <v>17</v>
      </c>
      <c r="J18" s="105">
        <v>9.5</v>
      </c>
    </row>
  </sheetData>
  <mergeCells count="9">
    <mergeCell ref="D13:J13"/>
    <mergeCell ref="B2:J2"/>
    <mergeCell ref="B3:B6"/>
    <mergeCell ref="C3:C5"/>
    <mergeCell ref="D3:J3"/>
    <mergeCell ref="D4:G4"/>
    <mergeCell ref="H4:J4"/>
    <mergeCell ref="D6:J6"/>
    <mergeCell ref="D7:J7"/>
  </mergeCells>
  <hyperlinks>
    <hyperlink ref="M3" location="Spis_tablic!A1" display="SPIS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"/>
  <sheetViews>
    <sheetView zoomScale="110" zoomScaleNormal="110" workbookViewId="0" topLeftCell="A1">
      <selection activeCell="G4" sqref="G4"/>
    </sheetView>
  </sheetViews>
  <sheetFormatPr defaultColWidth="9.140625" defaultRowHeight="15"/>
  <cols>
    <col min="1" max="1" width="9.140625" style="1" customWidth="1"/>
    <col min="2" max="2" width="39.57421875" style="1" customWidth="1"/>
    <col min="3" max="16384" width="9.140625" style="1" customWidth="1"/>
  </cols>
  <sheetData>
    <row r="2" spans="2:4" ht="15" customHeight="1">
      <c r="B2" s="129" t="s">
        <v>101</v>
      </c>
      <c r="C2" s="129"/>
      <c r="D2" s="129"/>
    </row>
    <row r="3" spans="2:4" ht="13.5" thickBot="1">
      <c r="B3" s="130" t="s">
        <v>21</v>
      </c>
      <c r="C3" s="130"/>
      <c r="D3" s="130"/>
    </row>
    <row r="4" spans="2:7" ht="15.75" thickBot="1">
      <c r="B4" s="93" t="s">
        <v>2</v>
      </c>
      <c r="C4" s="91">
        <v>2016</v>
      </c>
      <c r="D4" s="92">
        <v>2017</v>
      </c>
      <c r="G4" s="6" t="s">
        <v>75</v>
      </c>
    </row>
    <row r="5" spans="2:4" ht="15">
      <c r="B5" s="13" t="s">
        <v>22</v>
      </c>
      <c r="C5" s="14">
        <v>25</v>
      </c>
      <c r="D5" s="15">
        <v>25</v>
      </c>
    </row>
    <row r="6" spans="2:4" ht="15">
      <c r="B6" s="11" t="s">
        <v>23</v>
      </c>
      <c r="C6" s="9">
        <v>3964</v>
      </c>
      <c r="D6" s="10">
        <v>3975</v>
      </c>
    </row>
    <row r="7" spans="2:4" ht="15">
      <c r="B7" s="4" t="s">
        <v>24</v>
      </c>
      <c r="C7" s="9">
        <v>189</v>
      </c>
      <c r="D7" s="10">
        <v>194</v>
      </c>
    </row>
    <row r="8" spans="2:4" ht="15">
      <c r="B8" s="11" t="s">
        <v>23</v>
      </c>
      <c r="C8" s="9">
        <v>52360</v>
      </c>
      <c r="D8" s="10">
        <v>53499</v>
      </c>
    </row>
    <row r="9" spans="2:4" ht="15">
      <c r="B9" s="4" t="s">
        <v>25</v>
      </c>
      <c r="C9" s="9">
        <f>C11+C14</f>
        <v>607</v>
      </c>
      <c r="D9" s="10">
        <f>D11+D14</f>
        <v>598</v>
      </c>
    </row>
    <row r="10" spans="2:4" ht="15">
      <c r="B10" s="12" t="s">
        <v>26</v>
      </c>
      <c r="C10" s="9">
        <f>C13+C15</f>
        <v>303596</v>
      </c>
      <c r="D10" s="10">
        <f>D13+D15</f>
        <v>299844</v>
      </c>
    </row>
    <row r="11" spans="2:4" ht="15">
      <c r="B11" s="11" t="s">
        <v>27</v>
      </c>
      <c r="C11" s="9">
        <v>91</v>
      </c>
      <c r="D11" s="10">
        <v>89</v>
      </c>
    </row>
    <row r="12" spans="2:4" ht="15">
      <c r="B12" s="12" t="s">
        <v>23</v>
      </c>
      <c r="C12" s="9">
        <v>31497</v>
      </c>
      <c r="D12" s="10">
        <v>30789</v>
      </c>
    </row>
    <row r="13" spans="2:4" ht="15">
      <c r="B13" s="12" t="s">
        <v>26</v>
      </c>
      <c r="C13" s="9">
        <v>68076</v>
      </c>
      <c r="D13" s="10">
        <v>65550</v>
      </c>
    </row>
    <row r="14" spans="2:4" ht="15">
      <c r="B14" s="11" t="s">
        <v>28</v>
      </c>
      <c r="C14" s="9">
        <v>516</v>
      </c>
      <c r="D14" s="10">
        <v>509</v>
      </c>
    </row>
    <row r="15" spans="2:4" ht="15">
      <c r="B15" s="12" t="s">
        <v>26</v>
      </c>
      <c r="C15" s="9">
        <v>235520</v>
      </c>
      <c r="D15" s="10">
        <v>234294</v>
      </c>
    </row>
    <row r="16" spans="2:4" ht="15">
      <c r="B16" s="4" t="s">
        <v>29</v>
      </c>
      <c r="C16" s="9">
        <v>110</v>
      </c>
      <c r="D16" s="10">
        <v>117</v>
      </c>
    </row>
    <row r="17" spans="2:4" ht="15">
      <c r="B17" s="11" t="s">
        <v>23</v>
      </c>
      <c r="C17" s="9">
        <v>12921</v>
      </c>
      <c r="D17" s="10">
        <v>14057</v>
      </c>
    </row>
    <row r="18" spans="2:4" ht="15">
      <c r="B18" s="82" t="s">
        <v>30</v>
      </c>
      <c r="C18" s="47">
        <v>9528</v>
      </c>
      <c r="D18" s="46">
        <v>10322</v>
      </c>
    </row>
    <row r="19" spans="2:4" ht="15">
      <c r="B19" s="76"/>
      <c r="C19" s="76"/>
      <c r="D19" s="76"/>
    </row>
  </sheetData>
  <mergeCells count="2">
    <mergeCell ref="B2:D2"/>
    <mergeCell ref="B3:D3"/>
  </mergeCells>
  <hyperlinks>
    <hyperlink ref="G4" location="Spis_tablic!A1" display="SPIS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"/>
  <sheetViews>
    <sheetView zoomScale="110" zoomScaleNormal="110" workbookViewId="0" topLeftCell="A1">
      <selection activeCell="J3" sqref="J3"/>
    </sheetView>
  </sheetViews>
  <sheetFormatPr defaultColWidth="9.140625" defaultRowHeight="15"/>
  <cols>
    <col min="1" max="1" width="9.140625" style="1" customWidth="1"/>
    <col min="2" max="2" width="27.7109375" style="1" customWidth="1"/>
    <col min="3" max="3" width="14.00390625" style="1" customWidth="1"/>
    <col min="4" max="4" width="16.57421875" style="1" customWidth="1"/>
    <col min="5" max="5" width="12.8515625" style="1" customWidth="1"/>
    <col min="6" max="6" width="13.8515625" style="1" customWidth="1"/>
    <col min="7" max="7" width="17.28125" style="1" customWidth="1"/>
    <col min="8" max="16384" width="9.140625" style="1" customWidth="1"/>
  </cols>
  <sheetData>
    <row r="2" spans="2:7" ht="13.5" thickBot="1">
      <c r="B2" s="131" t="s">
        <v>102</v>
      </c>
      <c r="C2" s="131"/>
      <c r="D2" s="131"/>
      <c r="E2" s="131"/>
      <c r="F2" s="131"/>
      <c r="G2" s="131"/>
    </row>
    <row r="3" spans="2:10" ht="13.5" thickBot="1">
      <c r="B3" s="132" t="s">
        <v>2</v>
      </c>
      <c r="C3" s="125" t="s">
        <v>31</v>
      </c>
      <c r="D3" s="125"/>
      <c r="E3" s="125" t="s">
        <v>32</v>
      </c>
      <c r="F3" s="125"/>
      <c r="G3" s="126" t="s">
        <v>33</v>
      </c>
      <c r="J3" s="7" t="s">
        <v>75</v>
      </c>
    </row>
    <row r="4" spans="2:7" ht="33.75" customHeight="1" thickBot="1">
      <c r="B4" s="132"/>
      <c r="C4" s="91" t="s">
        <v>34</v>
      </c>
      <c r="D4" s="91" t="s">
        <v>35</v>
      </c>
      <c r="E4" s="91" t="s">
        <v>36</v>
      </c>
      <c r="F4" s="91" t="s">
        <v>35</v>
      </c>
      <c r="G4" s="126"/>
    </row>
    <row r="5" spans="2:7" ht="15">
      <c r="B5" s="5" t="s">
        <v>15</v>
      </c>
      <c r="C5" s="16">
        <f>SUM(C6:C7)</f>
        <v>5777547</v>
      </c>
      <c r="D5" s="17">
        <v>93.0402887341567</v>
      </c>
      <c r="E5" s="16">
        <f>SUM(E6:E7)</f>
        <v>877270198</v>
      </c>
      <c r="F5" s="17">
        <v>105.39111211088236</v>
      </c>
      <c r="G5" s="18">
        <f>E5/C5</f>
        <v>151.8412914685073</v>
      </c>
    </row>
    <row r="6" spans="2:7" ht="15">
      <c r="B6" s="4" t="s">
        <v>37</v>
      </c>
      <c r="C6" s="19">
        <v>2238752</v>
      </c>
      <c r="D6" s="20">
        <v>92.69549778731749</v>
      </c>
      <c r="E6" s="19">
        <v>531886341</v>
      </c>
      <c r="F6" s="20">
        <v>101.38494978568407</v>
      </c>
      <c r="G6" s="21">
        <f aca="true" t="shared" si="0" ref="G6:G8">E6/C6</f>
        <v>237.5816262810709</v>
      </c>
    </row>
    <row r="7" spans="2:7" ht="15">
      <c r="B7" s="4" t="s">
        <v>38</v>
      </c>
      <c r="C7" s="19">
        <v>3538795</v>
      </c>
      <c r="D7" s="20">
        <v>93.25974197785355</v>
      </c>
      <c r="E7" s="19">
        <v>345383857</v>
      </c>
      <c r="F7" s="20">
        <v>112.21986833602833</v>
      </c>
      <c r="G7" s="21">
        <f t="shared" si="0"/>
        <v>97.5992836544643</v>
      </c>
    </row>
    <row r="8" spans="2:7" ht="15">
      <c r="B8" s="82" t="s">
        <v>39</v>
      </c>
      <c r="C8" s="83">
        <v>3538795</v>
      </c>
      <c r="D8" s="84">
        <v>93.25974197785355</v>
      </c>
      <c r="E8" s="83">
        <v>345383857</v>
      </c>
      <c r="F8" s="84">
        <v>112.21986833602833</v>
      </c>
      <c r="G8" s="85">
        <f t="shared" si="0"/>
        <v>97.5992836544643</v>
      </c>
    </row>
    <row r="9" spans="2:7" ht="15">
      <c r="B9" s="76"/>
      <c r="C9" s="76"/>
      <c r="D9" s="76"/>
      <c r="E9" s="76"/>
      <c r="F9" s="76"/>
      <c r="G9" s="76"/>
    </row>
  </sheetData>
  <mergeCells count="5">
    <mergeCell ref="B2:G2"/>
    <mergeCell ref="B3:B4"/>
    <mergeCell ref="C3:D3"/>
    <mergeCell ref="E3:F3"/>
    <mergeCell ref="G3:G4"/>
  </mergeCells>
  <hyperlinks>
    <hyperlink ref="J3" location="Spis_tablic!A1" display="SPIS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"/>
  <sheetViews>
    <sheetView workbookViewId="0" topLeftCell="A1">
      <selection activeCell="J3" sqref="J3"/>
    </sheetView>
  </sheetViews>
  <sheetFormatPr defaultColWidth="9.140625" defaultRowHeight="15"/>
  <cols>
    <col min="1" max="1" width="9.140625" style="1" customWidth="1"/>
    <col min="2" max="2" width="31.28125" style="1" customWidth="1"/>
    <col min="3" max="3" width="16.8515625" style="1" customWidth="1"/>
    <col min="4" max="4" width="15.8515625" style="1" customWidth="1"/>
    <col min="5" max="5" width="14.421875" style="1" customWidth="1"/>
    <col min="6" max="6" width="15.00390625" style="1" customWidth="1"/>
    <col min="7" max="7" width="16.00390625" style="1" customWidth="1"/>
    <col min="8" max="16384" width="9.140625" style="1" customWidth="1"/>
  </cols>
  <sheetData>
    <row r="2" spans="2:7" ht="13.5" thickBot="1">
      <c r="B2" s="131" t="s">
        <v>103</v>
      </c>
      <c r="C2" s="131"/>
      <c r="D2" s="131"/>
      <c r="E2" s="131"/>
      <c r="F2" s="131"/>
      <c r="G2" s="131"/>
    </row>
    <row r="3" spans="2:10" ht="13.5" thickBot="1">
      <c r="B3" s="132" t="s">
        <v>2</v>
      </c>
      <c r="C3" s="125" t="s">
        <v>31</v>
      </c>
      <c r="D3" s="125"/>
      <c r="E3" s="125" t="s">
        <v>32</v>
      </c>
      <c r="F3" s="125"/>
      <c r="G3" s="126" t="s">
        <v>33</v>
      </c>
      <c r="J3" s="7" t="s">
        <v>75</v>
      </c>
    </row>
    <row r="4" spans="2:7" ht="38.25" customHeight="1" thickBot="1">
      <c r="B4" s="119"/>
      <c r="C4" s="22" t="s">
        <v>34</v>
      </c>
      <c r="D4" s="22" t="s">
        <v>35</v>
      </c>
      <c r="E4" s="22" t="s">
        <v>36</v>
      </c>
      <c r="F4" s="22" t="s">
        <v>35</v>
      </c>
      <c r="G4" s="133"/>
    </row>
    <row r="5" spans="2:7" ht="15">
      <c r="B5" s="26" t="s">
        <v>15</v>
      </c>
      <c r="C5" s="27">
        <f>C6+C7</f>
        <v>5777547</v>
      </c>
      <c r="D5" s="28">
        <v>93.0402887341567</v>
      </c>
      <c r="E5" s="27">
        <f>E6+E7</f>
        <v>877270198</v>
      </c>
      <c r="F5" s="28">
        <v>105.39111211088236</v>
      </c>
      <c r="G5" s="29">
        <f>E5/C5</f>
        <v>151.8412914685073</v>
      </c>
    </row>
    <row r="6" spans="2:7" ht="15">
      <c r="B6" s="25" t="s">
        <v>40</v>
      </c>
      <c r="C6" s="24">
        <v>2536096</v>
      </c>
      <c r="D6" s="23">
        <v>85.54597584834379</v>
      </c>
      <c r="E6" s="24">
        <v>75088950</v>
      </c>
      <c r="F6" s="30">
        <v>102.12625372473964</v>
      </c>
      <c r="G6" s="31">
        <f aca="true" t="shared" si="0" ref="G6:G7">E6/C6</f>
        <v>29.608086602399908</v>
      </c>
    </row>
    <row r="7" spans="2:7" ht="15">
      <c r="B7" s="77" t="s">
        <v>41</v>
      </c>
      <c r="C7" s="78">
        <v>3241451</v>
      </c>
      <c r="D7" s="79">
        <v>99.88675324163069</v>
      </c>
      <c r="E7" s="78">
        <v>802181248</v>
      </c>
      <c r="F7" s="80">
        <v>105.70743893721803</v>
      </c>
      <c r="G7" s="81">
        <f t="shared" si="0"/>
        <v>247.47597541965004</v>
      </c>
    </row>
  </sheetData>
  <mergeCells count="5">
    <mergeCell ref="B2:G2"/>
    <mergeCell ref="B3:B4"/>
    <mergeCell ref="C3:D3"/>
    <mergeCell ref="E3:F3"/>
    <mergeCell ref="G3:G4"/>
  </mergeCells>
  <hyperlinks>
    <hyperlink ref="J3" location="Spis_tablic!A1" display="SPIS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workbookViewId="0" topLeftCell="A1">
      <selection activeCell="I3" sqref="I3"/>
    </sheetView>
  </sheetViews>
  <sheetFormatPr defaultColWidth="9.140625" defaultRowHeight="15"/>
  <cols>
    <col min="1" max="1" width="9.140625" style="1" customWidth="1"/>
    <col min="2" max="2" width="22.421875" style="1" customWidth="1"/>
    <col min="3" max="4" width="13.00390625" style="1" customWidth="1"/>
    <col min="5" max="5" width="14.140625" style="1" customWidth="1"/>
    <col min="6" max="6" width="15.7109375" style="1" customWidth="1"/>
    <col min="7" max="16384" width="9.140625" style="1" customWidth="1"/>
  </cols>
  <sheetData>
    <row r="2" spans="2:6" ht="30" customHeight="1" thickBot="1">
      <c r="B2" s="131" t="s">
        <v>104</v>
      </c>
      <c r="C2" s="131"/>
      <c r="D2" s="131"/>
      <c r="E2" s="131"/>
      <c r="F2" s="131"/>
    </row>
    <row r="3" spans="2:9" ht="13.5" thickBot="1">
      <c r="B3" s="132" t="s">
        <v>2</v>
      </c>
      <c r="C3" s="125" t="s">
        <v>98</v>
      </c>
      <c r="D3" s="125"/>
      <c r="E3" s="125" t="s">
        <v>100</v>
      </c>
      <c r="F3" s="126"/>
      <c r="I3" s="7" t="s">
        <v>75</v>
      </c>
    </row>
    <row r="4" spans="2:6" ht="13.5" thickBot="1">
      <c r="B4" s="119"/>
      <c r="C4" s="32">
        <v>2016</v>
      </c>
      <c r="D4" s="32">
        <v>2017</v>
      </c>
      <c r="E4" s="32">
        <v>2016</v>
      </c>
      <c r="F4" s="109">
        <v>2017</v>
      </c>
    </row>
    <row r="5" spans="2:6" ht="15">
      <c r="B5" s="106" t="s">
        <v>15</v>
      </c>
      <c r="C5" s="33">
        <v>2964600</v>
      </c>
      <c r="D5" s="33">
        <f>SUM(D6:D10)</f>
        <v>2536096</v>
      </c>
      <c r="E5" s="33" t="s">
        <v>99</v>
      </c>
      <c r="F5" s="110">
        <f>SUM(F6:F10)</f>
        <v>75088950</v>
      </c>
    </row>
    <row r="6" spans="2:6" ht="15">
      <c r="B6" s="107" t="s">
        <v>42</v>
      </c>
      <c r="C6" s="9">
        <v>1992934</v>
      </c>
      <c r="D6" s="9">
        <v>1680025</v>
      </c>
      <c r="E6" s="9">
        <v>8578404</v>
      </c>
      <c r="F6" s="10">
        <v>6124531</v>
      </c>
    </row>
    <row r="7" spans="2:6" ht="15">
      <c r="B7" s="107" t="s">
        <v>43</v>
      </c>
      <c r="C7" s="9">
        <v>964569</v>
      </c>
      <c r="D7" s="9">
        <v>756265</v>
      </c>
      <c r="E7" s="9">
        <v>62010085</v>
      </c>
      <c r="F7" s="10">
        <v>48060069</v>
      </c>
    </row>
    <row r="8" spans="2:6" ht="15">
      <c r="B8" s="107" t="s">
        <v>44</v>
      </c>
      <c r="C8" s="9">
        <v>296</v>
      </c>
      <c r="D8" s="9">
        <v>97273</v>
      </c>
      <c r="E8" s="9">
        <v>68268</v>
      </c>
      <c r="F8" s="10">
        <v>19539315</v>
      </c>
    </row>
    <row r="9" spans="2:6" ht="15">
      <c r="B9" s="107" t="s">
        <v>45</v>
      </c>
      <c r="C9" s="9">
        <v>5069</v>
      </c>
      <c r="D9" s="9">
        <v>1401</v>
      </c>
      <c r="E9" s="9">
        <v>1781426</v>
      </c>
      <c r="F9" s="10">
        <v>663805</v>
      </c>
    </row>
    <row r="10" spans="2:6" ht="15">
      <c r="B10" s="108" t="s">
        <v>46</v>
      </c>
      <c r="C10" s="47">
        <v>1732</v>
      </c>
      <c r="D10" s="47">
        <v>1132</v>
      </c>
      <c r="E10" s="47">
        <v>1087426</v>
      </c>
      <c r="F10" s="46">
        <v>701230</v>
      </c>
    </row>
    <row r="11" spans="2:6" ht="15">
      <c r="B11" s="76"/>
      <c r="C11" s="76"/>
      <c r="D11" s="76"/>
      <c r="E11" s="76"/>
      <c r="F11" s="76"/>
    </row>
  </sheetData>
  <mergeCells count="4">
    <mergeCell ref="B3:B4"/>
    <mergeCell ref="C3:D3"/>
    <mergeCell ref="E3:F3"/>
    <mergeCell ref="B2:F2"/>
  </mergeCells>
  <hyperlinks>
    <hyperlink ref="I3" location="Spis_tablic!A1" display="SPIS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4"/>
  <sheetViews>
    <sheetView zoomScale="110" zoomScaleNormal="110" workbookViewId="0" topLeftCell="A1">
      <selection activeCell="M3" sqref="M3"/>
    </sheetView>
  </sheetViews>
  <sheetFormatPr defaultColWidth="9.140625" defaultRowHeight="15"/>
  <cols>
    <col min="1" max="1" width="9.140625" style="1" customWidth="1"/>
    <col min="2" max="2" width="60.00390625" style="1" customWidth="1"/>
    <col min="3" max="3" width="7.421875" style="1" customWidth="1"/>
    <col min="4" max="4" width="11.421875" style="1" customWidth="1"/>
    <col min="5" max="7" width="11.00390625" style="1" customWidth="1"/>
    <col min="8" max="8" width="11.140625" style="1" customWidth="1"/>
    <col min="9" max="9" width="12.28125" style="1" customWidth="1"/>
    <col min="10" max="10" width="14.28125" style="1" customWidth="1"/>
    <col min="11" max="16384" width="9.140625" style="1" customWidth="1"/>
  </cols>
  <sheetData>
    <row r="2" spans="2:10" ht="13.5" thickBot="1">
      <c r="B2" s="135" t="s">
        <v>105</v>
      </c>
      <c r="C2" s="135"/>
      <c r="D2" s="135"/>
      <c r="E2" s="135"/>
      <c r="F2" s="135"/>
      <c r="G2" s="135"/>
      <c r="H2" s="135"/>
      <c r="I2" s="135"/>
      <c r="J2" s="135"/>
    </row>
    <row r="3" spans="2:13" ht="13.5" thickBot="1">
      <c r="B3" s="128" t="s">
        <v>47</v>
      </c>
      <c r="C3" s="119"/>
      <c r="D3" s="125" t="s">
        <v>3</v>
      </c>
      <c r="E3" s="125" t="s">
        <v>40</v>
      </c>
      <c r="F3" s="125" t="s">
        <v>41</v>
      </c>
      <c r="G3" s="125"/>
      <c r="H3" s="125"/>
      <c r="I3" s="125"/>
      <c r="J3" s="126"/>
      <c r="M3" s="7" t="s">
        <v>75</v>
      </c>
    </row>
    <row r="4" spans="2:10" ht="13.5" thickBot="1">
      <c r="B4" s="136"/>
      <c r="C4" s="120"/>
      <c r="D4" s="125"/>
      <c r="E4" s="125"/>
      <c r="F4" s="125"/>
      <c r="G4" s="125"/>
      <c r="H4" s="125"/>
      <c r="I4" s="125"/>
      <c r="J4" s="126"/>
    </row>
    <row r="5" spans="2:10" ht="39" thickBot="1">
      <c r="B5" s="121" t="s">
        <v>77</v>
      </c>
      <c r="C5" s="137"/>
      <c r="D5" s="125"/>
      <c r="E5" s="125"/>
      <c r="F5" s="91" t="s">
        <v>48</v>
      </c>
      <c r="G5" s="91" t="s">
        <v>49</v>
      </c>
      <c r="H5" s="91" t="s">
        <v>50</v>
      </c>
      <c r="I5" s="91" t="s">
        <v>51</v>
      </c>
      <c r="J5" s="92" t="s">
        <v>80</v>
      </c>
    </row>
    <row r="6" spans="2:10" ht="27" customHeight="1" thickBot="1">
      <c r="B6" s="134" t="s">
        <v>52</v>
      </c>
      <c r="C6" s="128"/>
      <c r="D6" s="128"/>
      <c r="E6" s="128"/>
      <c r="F6" s="128"/>
      <c r="G6" s="128"/>
      <c r="H6" s="128"/>
      <c r="I6" s="128"/>
      <c r="J6" s="128"/>
    </row>
    <row r="7" spans="2:10" ht="18" customHeight="1">
      <c r="B7" s="50" t="s">
        <v>53</v>
      </c>
      <c r="C7" s="64" t="s">
        <v>54</v>
      </c>
      <c r="D7" s="90">
        <v>6209.7</v>
      </c>
      <c r="E7" s="52">
        <v>2964.6</v>
      </c>
      <c r="F7" s="52">
        <v>3245.1</v>
      </c>
      <c r="G7" s="52">
        <v>780.7</v>
      </c>
      <c r="H7" s="52">
        <v>71.2</v>
      </c>
      <c r="I7" s="52">
        <f>I9+I31</f>
        <v>4.59</v>
      </c>
      <c r="J7" s="53">
        <f>J9+J11+J13+J15+J17+J19+J21+J23+J25+J27+J31</f>
        <v>2388.6</v>
      </c>
    </row>
    <row r="8" spans="2:10" ht="15">
      <c r="B8" s="34"/>
      <c r="C8" s="65" t="s">
        <v>55</v>
      </c>
      <c r="D8" s="54">
        <v>5777.547</v>
      </c>
      <c r="E8" s="54">
        <v>2536.096</v>
      </c>
      <c r="F8" s="55">
        <v>3241.451</v>
      </c>
      <c r="G8" s="54">
        <v>729.909</v>
      </c>
      <c r="H8" s="54">
        <v>142.382</v>
      </c>
      <c r="I8" s="54">
        <v>4.053</v>
      </c>
      <c r="J8" s="56">
        <v>2365.107</v>
      </c>
    </row>
    <row r="9" spans="2:10" ht="15">
      <c r="B9" s="51" t="s">
        <v>56</v>
      </c>
      <c r="C9" s="66" t="s">
        <v>54</v>
      </c>
      <c r="D9" s="38">
        <v>340</v>
      </c>
      <c r="E9" s="38">
        <v>59.3</v>
      </c>
      <c r="F9" s="38">
        <v>280.7</v>
      </c>
      <c r="G9" s="38">
        <v>21.9</v>
      </c>
      <c r="H9" s="38">
        <v>10.5</v>
      </c>
      <c r="I9" s="38">
        <v>2.146</v>
      </c>
      <c r="J9" s="43">
        <v>246.2</v>
      </c>
    </row>
    <row r="10" spans="2:10" ht="15">
      <c r="B10" s="35"/>
      <c r="C10" s="66" t="s">
        <v>55</v>
      </c>
      <c r="D10" s="39">
        <v>360.049</v>
      </c>
      <c r="E10" s="39">
        <v>5.075</v>
      </c>
      <c r="F10" s="39">
        <v>354.974</v>
      </c>
      <c r="G10" s="39">
        <v>31.816</v>
      </c>
      <c r="H10" s="39">
        <v>0.973</v>
      </c>
      <c r="I10" s="39">
        <v>1.31</v>
      </c>
      <c r="J10" s="44">
        <v>320.875</v>
      </c>
    </row>
    <row r="11" spans="2:10" ht="15">
      <c r="B11" s="51" t="s">
        <v>57</v>
      </c>
      <c r="C11" s="66" t="s">
        <v>54</v>
      </c>
      <c r="D11" s="38">
        <v>928.4</v>
      </c>
      <c r="E11" s="38">
        <v>261.8</v>
      </c>
      <c r="F11" s="38">
        <v>666.6</v>
      </c>
      <c r="G11" s="38">
        <v>534.3</v>
      </c>
      <c r="H11" s="38">
        <v>2.8</v>
      </c>
      <c r="I11" s="38" t="s">
        <v>58</v>
      </c>
      <c r="J11" s="43">
        <v>129.5</v>
      </c>
    </row>
    <row r="12" spans="2:10" ht="15">
      <c r="B12" s="35"/>
      <c r="C12" s="66" t="s">
        <v>55</v>
      </c>
      <c r="D12" s="38">
        <v>1023.957</v>
      </c>
      <c r="E12" s="38">
        <v>556.205</v>
      </c>
      <c r="F12" s="38">
        <v>467.752</v>
      </c>
      <c r="G12" s="38">
        <v>332.516</v>
      </c>
      <c r="H12" s="38">
        <v>8.28</v>
      </c>
      <c r="I12" s="38">
        <v>0</v>
      </c>
      <c r="J12" s="43">
        <v>126.956</v>
      </c>
    </row>
    <row r="13" spans="2:10" ht="15">
      <c r="B13" s="51" t="s">
        <v>59</v>
      </c>
      <c r="C13" s="66" t="s">
        <v>54</v>
      </c>
      <c r="D13" s="38">
        <v>2705.2</v>
      </c>
      <c r="E13" s="38">
        <v>1806.3</v>
      </c>
      <c r="F13" s="38">
        <v>898.9</v>
      </c>
      <c r="G13" s="38">
        <v>13.5</v>
      </c>
      <c r="H13" s="38" t="s">
        <v>58</v>
      </c>
      <c r="I13" s="38" t="s">
        <v>58</v>
      </c>
      <c r="J13" s="43">
        <v>885.4</v>
      </c>
    </row>
    <row r="14" spans="2:10" ht="15">
      <c r="B14" s="35"/>
      <c r="C14" s="66" t="s">
        <v>55</v>
      </c>
      <c r="D14" s="38">
        <v>2409.336</v>
      </c>
      <c r="E14" s="38">
        <v>1568.756</v>
      </c>
      <c r="F14" s="38">
        <v>840.58</v>
      </c>
      <c r="G14" s="38">
        <v>46.412</v>
      </c>
      <c r="H14" s="38">
        <v>4.897</v>
      </c>
      <c r="I14" s="38">
        <v>0</v>
      </c>
      <c r="J14" s="43">
        <v>789.271</v>
      </c>
    </row>
    <row r="15" spans="2:10" ht="15">
      <c r="B15" s="57" t="s">
        <v>78</v>
      </c>
      <c r="C15" s="66" t="s">
        <v>54</v>
      </c>
      <c r="D15" s="38">
        <v>161.1</v>
      </c>
      <c r="E15" s="38">
        <v>0.6</v>
      </c>
      <c r="F15" s="38">
        <v>160.5</v>
      </c>
      <c r="G15" s="38">
        <v>12.4</v>
      </c>
      <c r="H15" s="38">
        <v>6.2</v>
      </c>
      <c r="I15" s="38" t="s">
        <v>58</v>
      </c>
      <c r="J15" s="43">
        <v>141.9</v>
      </c>
    </row>
    <row r="16" spans="2:10" ht="15">
      <c r="B16" s="48"/>
      <c r="C16" s="66" t="s">
        <v>55</v>
      </c>
      <c r="D16" s="38">
        <v>157.752</v>
      </c>
      <c r="E16" s="38">
        <v>2.344</v>
      </c>
      <c r="F16" s="38">
        <v>155.408</v>
      </c>
      <c r="G16" s="38">
        <v>18.257</v>
      </c>
      <c r="H16" s="38">
        <v>0.406</v>
      </c>
      <c r="I16" s="38">
        <v>0</v>
      </c>
      <c r="J16" s="43">
        <v>136.745</v>
      </c>
    </row>
    <row r="17" spans="2:10" ht="46.5" customHeight="1">
      <c r="B17" s="57" t="s">
        <v>79</v>
      </c>
      <c r="C17" s="66" t="s">
        <v>54</v>
      </c>
      <c r="D17" s="38">
        <v>250.3</v>
      </c>
      <c r="E17" s="38" t="s">
        <v>17</v>
      </c>
      <c r="F17" s="38">
        <v>250.3</v>
      </c>
      <c r="G17" s="38">
        <v>1.2</v>
      </c>
      <c r="H17" s="38" t="s">
        <v>17</v>
      </c>
      <c r="I17" s="38" t="s">
        <v>17</v>
      </c>
      <c r="J17" s="43">
        <v>249.1</v>
      </c>
    </row>
    <row r="18" spans="2:10" ht="15">
      <c r="B18" s="48"/>
      <c r="C18" s="66" t="s">
        <v>55</v>
      </c>
      <c r="D18" s="38">
        <v>175.577</v>
      </c>
      <c r="E18" s="38">
        <v>0</v>
      </c>
      <c r="F18" s="38">
        <v>175.577</v>
      </c>
      <c r="G18" s="38">
        <v>0</v>
      </c>
      <c r="H18" s="38">
        <v>0</v>
      </c>
      <c r="I18" s="38">
        <v>0</v>
      </c>
      <c r="J18" s="43">
        <v>175.577</v>
      </c>
    </row>
    <row r="19" spans="2:10" ht="15">
      <c r="B19" s="51" t="s">
        <v>60</v>
      </c>
      <c r="C19" s="66" t="s">
        <v>54</v>
      </c>
      <c r="D19" s="38">
        <v>615</v>
      </c>
      <c r="E19" s="38">
        <v>584.6</v>
      </c>
      <c r="F19" s="38">
        <v>30.4</v>
      </c>
      <c r="G19" s="38" t="s">
        <v>58</v>
      </c>
      <c r="H19" s="38" t="s">
        <v>58</v>
      </c>
      <c r="I19" s="38" t="s">
        <v>58</v>
      </c>
      <c r="J19" s="43">
        <v>30.4</v>
      </c>
    </row>
    <row r="20" spans="2:10" ht="15">
      <c r="B20" s="35"/>
      <c r="C20" s="66" t="s">
        <v>55</v>
      </c>
      <c r="D20" s="39">
        <v>338.18</v>
      </c>
      <c r="E20" s="39">
        <v>314.438</v>
      </c>
      <c r="F20" s="39">
        <v>23.742</v>
      </c>
      <c r="G20" s="39">
        <v>0.996</v>
      </c>
      <c r="H20" s="39">
        <v>0</v>
      </c>
      <c r="I20" s="39">
        <v>0</v>
      </c>
      <c r="J20" s="44">
        <v>22.746</v>
      </c>
    </row>
    <row r="21" spans="2:10" ht="27" customHeight="1">
      <c r="B21" s="51" t="s">
        <v>108</v>
      </c>
      <c r="C21" s="67" t="s">
        <v>54</v>
      </c>
      <c r="D21" s="9">
        <v>207</v>
      </c>
      <c r="E21" s="40">
        <v>73.1</v>
      </c>
      <c r="F21" s="40">
        <v>133.8</v>
      </c>
      <c r="G21" s="40">
        <v>67.6</v>
      </c>
      <c r="H21" s="40">
        <v>4.9</v>
      </c>
      <c r="I21" s="40" t="s">
        <v>58</v>
      </c>
      <c r="J21" s="45">
        <v>61.4</v>
      </c>
    </row>
    <row r="22" spans="2:10" ht="15">
      <c r="B22" s="35"/>
      <c r="C22" s="67" t="s">
        <v>55</v>
      </c>
      <c r="D22" s="89">
        <v>166.062</v>
      </c>
      <c r="E22" s="36">
        <v>30.613</v>
      </c>
      <c r="F22" s="36">
        <v>135.449</v>
      </c>
      <c r="G22" s="36">
        <v>64.39</v>
      </c>
      <c r="H22" s="36">
        <v>9.358</v>
      </c>
      <c r="I22" s="36">
        <v>0</v>
      </c>
      <c r="J22" s="41">
        <v>61.701</v>
      </c>
    </row>
    <row r="23" spans="2:10" ht="15">
      <c r="B23" s="51" t="s">
        <v>61</v>
      </c>
      <c r="C23" s="67" t="s">
        <v>54</v>
      </c>
      <c r="D23" s="9">
        <v>297.5</v>
      </c>
      <c r="E23" s="40">
        <v>0.1</v>
      </c>
      <c r="F23" s="40">
        <v>297.4</v>
      </c>
      <c r="G23" s="40">
        <v>15.9</v>
      </c>
      <c r="H23" s="40">
        <v>1.4</v>
      </c>
      <c r="I23" s="40" t="s">
        <v>58</v>
      </c>
      <c r="J23" s="45">
        <v>280.1</v>
      </c>
    </row>
    <row r="24" spans="2:10" ht="15">
      <c r="B24" s="35"/>
      <c r="C24" s="67" t="s">
        <v>55</v>
      </c>
      <c r="D24" s="89">
        <v>360.754</v>
      </c>
      <c r="E24" s="36">
        <v>0.1</v>
      </c>
      <c r="F24" s="36">
        <v>360.654</v>
      </c>
      <c r="G24" s="36">
        <v>39.972</v>
      </c>
      <c r="H24" s="36">
        <v>0.193</v>
      </c>
      <c r="I24" s="36">
        <v>0</v>
      </c>
      <c r="J24" s="41">
        <v>320.489</v>
      </c>
    </row>
    <row r="25" spans="2:10" ht="34.5" customHeight="1">
      <c r="B25" s="51" t="s">
        <v>62</v>
      </c>
      <c r="C25" s="67" t="s">
        <v>54</v>
      </c>
      <c r="D25" s="9">
        <v>129.1</v>
      </c>
      <c r="E25" s="40">
        <v>12.2</v>
      </c>
      <c r="F25" s="40">
        <v>116.9</v>
      </c>
      <c r="G25" s="40">
        <v>28.5</v>
      </c>
      <c r="H25" s="40">
        <v>36.9</v>
      </c>
      <c r="I25" s="40" t="s">
        <v>58</v>
      </c>
      <c r="J25" s="45">
        <v>51.4</v>
      </c>
    </row>
    <row r="26" spans="2:10" ht="15">
      <c r="B26" s="35"/>
      <c r="C26" s="67" t="s">
        <v>55</v>
      </c>
      <c r="D26" s="89">
        <v>329.554</v>
      </c>
      <c r="E26" s="36">
        <v>10.604</v>
      </c>
      <c r="F26" s="36">
        <v>318.95</v>
      </c>
      <c r="G26" s="36">
        <v>124.253</v>
      </c>
      <c r="H26" s="36">
        <v>107.977</v>
      </c>
      <c r="I26" s="36">
        <v>0</v>
      </c>
      <c r="J26" s="41">
        <v>86.72</v>
      </c>
    </row>
    <row r="27" spans="2:10" ht="61.5" customHeight="1">
      <c r="B27" s="51" t="s">
        <v>109</v>
      </c>
      <c r="C27" s="113" t="s">
        <v>54</v>
      </c>
      <c r="D27" s="114">
        <v>7.2</v>
      </c>
      <c r="E27" s="114">
        <v>2.5</v>
      </c>
      <c r="F27" s="114">
        <v>4.7</v>
      </c>
      <c r="G27" s="114">
        <v>2.2</v>
      </c>
      <c r="H27" s="40" t="s">
        <v>17</v>
      </c>
      <c r="I27" s="40" t="s">
        <v>17</v>
      </c>
      <c r="J27" s="45">
        <v>2.5</v>
      </c>
    </row>
    <row r="28" spans="2:10" ht="15">
      <c r="B28" s="59"/>
      <c r="C28" s="67" t="s">
        <v>55</v>
      </c>
      <c r="D28" s="89">
        <v>6.752</v>
      </c>
      <c r="E28" s="36">
        <v>1.087</v>
      </c>
      <c r="F28" s="36">
        <v>5.665</v>
      </c>
      <c r="G28" s="36">
        <v>1.214</v>
      </c>
      <c r="H28" s="36">
        <v>0.082</v>
      </c>
      <c r="I28" s="36">
        <v>0</v>
      </c>
      <c r="J28" s="41">
        <v>4.369</v>
      </c>
    </row>
    <row r="29" spans="2:10" ht="15">
      <c r="B29" s="51" t="s">
        <v>63</v>
      </c>
      <c r="C29" s="67" t="s">
        <v>54</v>
      </c>
      <c r="D29" s="9">
        <v>4.6</v>
      </c>
      <c r="E29" s="40">
        <v>4.5</v>
      </c>
      <c r="F29" s="40">
        <v>0.1</v>
      </c>
      <c r="G29" s="40">
        <v>0.1</v>
      </c>
      <c r="H29" s="40" t="s">
        <v>58</v>
      </c>
      <c r="I29" s="40" t="s">
        <v>58</v>
      </c>
      <c r="J29" s="45" t="s">
        <v>58</v>
      </c>
    </row>
    <row r="30" spans="2:10" ht="15">
      <c r="B30" s="35"/>
      <c r="C30" s="67" t="s">
        <v>55</v>
      </c>
      <c r="D30" s="89">
        <v>5.59</v>
      </c>
      <c r="E30" s="36">
        <v>2.894</v>
      </c>
      <c r="F30" s="36">
        <v>2.696</v>
      </c>
      <c r="G30" s="36">
        <v>2.326</v>
      </c>
      <c r="H30" s="36">
        <v>0</v>
      </c>
      <c r="I30" s="36">
        <v>0</v>
      </c>
      <c r="J30" s="41">
        <v>0.37</v>
      </c>
    </row>
    <row r="31" spans="2:10" ht="15">
      <c r="B31" s="51" t="s">
        <v>64</v>
      </c>
      <c r="C31" s="67" t="s">
        <v>54</v>
      </c>
      <c r="D31" s="9">
        <v>564.2</v>
      </c>
      <c r="E31" s="40">
        <v>159.5</v>
      </c>
      <c r="F31" s="40">
        <v>404.7</v>
      </c>
      <c r="G31" s="40">
        <v>83</v>
      </c>
      <c r="H31" s="40">
        <v>8.5</v>
      </c>
      <c r="I31" s="40">
        <v>2.444</v>
      </c>
      <c r="J31" s="45">
        <v>310.7</v>
      </c>
    </row>
    <row r="32" spans="2:10" ht="15">
      <c r="B32" s="35"/>
      <c r="C32" s="67" t="s">
        <v>55</v>
      </c>
      <c r="D32" s="37">
        <v>443.894</v>
      </c>
      <c r="E32" s="37">
        <v>43.89</v>
      </c>
      <c r="F32" s="37">
        <v>400.004</v>
      </c>
      <c r="G32" s="37">
        <v>67.757</v>
      </c>
      <c r="H32" s="37">
        <v>10.216</v>
      </c>
      <c r="I32" s="37">
        <v>2.743</v>
      </c>
      <c r="J32" s="42">
        <v>319.288</v>
      </c>
    </row>
    <row r="33" spans="2:10" ht="15">
      <c r="B33" s="61" t="s">
        <v>65</v>
      </c>
      <c r="C33" s="67" t="s">
        <v>54</v>
      </c>
      <c r="D33" s="9" t="s">
        <v>17</v>
      </c>
      <c r="E33" s="9" t="s">
        <v>17</v>
      </c>
      <c r="F33" s="9" t="s">
        <v>17</v>
      </c>
      <c r="G33" s="9" t="s">
        <v>17</v>
      </c>
      <c r="H33" s="9" t="s">
        <v>17</v>
      </c>
      <c r="I33" s="9" t="s">
        <v>17</v>
      </c>
      <c r="J33" s="10" t="s">
        <v>17</v>
      </c>
    </row>
    <row r="34" spans="2:10" ht="13.5" thickBot="1">
      <c r="B34" s="60"/>
      <c r="C34" s="68" t="s">
        <v>55</v>
      </c>
      <c r="D34" s="88">
        <v>0.09</v>
      </c>
      <c r="E34" s="88">
        <v>0.09</v>
      </c>
      <c r="F34" s="47" t="s">
        <v>17</v>
      </c>
      <c r="G34" s="47" t="s">
        <v>17</v>
      </c>
      <c r="H34" s="47" t="s">
        <v>17</v>
      </c>
      <c r="I34" s="47" t="s">
        <v>17</v>
      </c>
      <c r="J34" s="46" t="s">
        <v>17</v>
      </c>
    </row>
    <row r="35" spans="2:10" ht="36" customHeight="1" thickBot="1">
      <c r="B35" s="127" t="s">
        <v>66</v>
      </c>
      <c r="C35" s="127"/>
      <c r="D35" s="128"/>
      <c r="E35" s="128"/>
      <c r="F35" s="128"/>
      <c r="G35" s="128"/>
      <c r="H35" s="128"/>
      <c r="I35" s="128"/>
      <c r="J35" s="128"/>
    </row>
    <row r="36" spans="2:10" ht="15">
      <c r="B36" s="50" t="s">
        <v>53</v>
      </c>
      <c r="C36" s="64" t="s">
        <v>54</v>
      </c>
      <c r="D36" s="90">
        <v>832394.9</v>
      </c>
      <c r="E36" s="90">
        <v>73525.6</v>
      </c>
      <c r="F36" s="52">
        <v>758869.2</v>
      </c>
      <c r="G36" s="52">
        <v>162493</v>
      </c>
      <c r="H36" s="52">
        <v>18792.9</v>
      </c>
      <c r="I36" s="52">
        <v>1634.4</v>
      </c>
      <c r="J36" s="53">
        <v>575948.9</v>
      </c>
    </row>
    <row r="37" spans="2:10" ht="15">
      <c r="B37" s="34"/>
      <c r="C37" s="65" t="s">
        <v>55</v>
      </c>
      <c r="D37" s="2">
        <v>877270.198</v>
      </c>
      <c r="E37" s="2">
        <v>75088.95</v>
      </c>
      <c r="F37" s="55">
        <v>802181.248</v>
      </c>
      <c r="G37" s="55">
        <v>150535.515</v>
      </c>
      <c r="H37" s="55">
        <v>32160.877</v>
      </c>
      <c r="I37" s="55">
        <v>1795.911</v>
      </c>
      <c r="J37" s="69">
        <v>617688.945</v>
      </c>
    </row>
    <row r="38" spans="2:10" ht="15">
      <c r="B38" s="51" t="s">
        <v>56</v>
      </c>
      <c r="C38" s="66" t="s">
        <v>54</v>
      </c>
      <c r="D38" s="38">
        <v>107108.9</v>
      </c>
      <c r="E38" s="38">
        <v>4002.8</v>
      </c>
      <c r="F38" s="38">
        <v>103106.2</v>
      </c>
      <c r="G38" s="38">
        <v>9887</v>
      </c>
      <c r="H38" s="38">
        <v>1129</v>
      </c>
      <c r="I38" s="38">
        <v>1151.6</v>
      </c>
      <c r="J38" s="43">
        <v>90938.6</v>
      </c>
    </row>
    <row r="39" spans="2:10" ht="15">
      <c r="B39" s="35"/>
      <c r="C39" s="66" t="s">
        <v>55</v>
      </c>
      <c r="D39" s="38">
        <v>136153.486</v>
      </c>
      <c r="E39" s="38">
        <v>340.025</v>
      </c>
      <c r="F39" s="38">
        <v>135813.461</v>
      </c>
      <c r="G39" s="38">
        <v>13534.54</v>
      </c>
      <c r="H39" s="38">
        <v>97.3</v>
      </c>
      <c r="I39" s="38">
        <v>1192.1</v>
      </c>
      <c r="J39" s="43">
        <v>120989.521</v>
      </c>
    </row>
    <row r="40" spans="2:10" ht="15">
      <c r="B40" s="51" t="s">
        <v>57</v>
      </c>
      <c r="C40" s="66" t="s">
        <v>54</v>
      </c>
      <c r="D40" s="38">
        <v>131000.8</v>
      </c>
      <c r="E40" s="38">
        <v>525.5</v>
      </c>
      <c r="F40" s="38">
        <v>130475.3</v>
      </c>
      <c r="G40" s="38">
        <v>96414.7</v>
      </c>
      <c r="H40" s="38">
        <v>389.5</v>
      </c>
      <c r="I40" s="38" t="s">
        <v>67</v>
      </c>
      <c r="J40" s="43">
        <v>33671.1</v>
      </c>
    </row>
    <row r="41" spans="2:10" ht="15">
      <c r="B41" s="35"/>
      <c r="C41" s="66" t="s">
        <v>55</v>
      </c>
      <c r="D41" s="38">
        <v>121761.447</v>
      </c>
      <c r="E41" s="38">
        <v>21880.674</v>
      </c>
      <c r="F41" s="38">
        <v>99880.773</v>
      </c>
      <c r="G41" s="38">
        <v>59347.871</v>
      </c>
      <c r="H41" s="38">
        <v>1187.802</v>
      </c>
      <c r="I41" s="38" t="s">
        <v>67</v>
      </c>
      <c r="J41" s="43">
        <v>39345.1</v>
      </c>
    </row>
    <row r="42" spans="2:10" ht="15">
      <c r="B42" s="51" t="s">
        <v>59</v>
      </c>
      <c r="C42" s="66" t="s">
        <v>54</v>
      </c>
      <c r="D42" s="38">
        <v>198481</v>
      </c>
      <c r="E42" s="38">
        <v>25974.7</v>
      </c>
      <c r="F42" s="38">
        <v>172506.2</v>
      </c>
      <c r="G42" s="38">
        <v>2009.4</v>
      </c>
      <c r="H42" s="38" t="s">
        <v>67</v>
      </c>
      <c r="I42" s="38" t="s">
        <v>67</v>
      </c>
      <c r="J42" s="43">
        <v>170496.9</v>
      </c>
    </row>
    <row r="43" spans="2:10" ht="15">
      <c r="B43" s="35"/>
      <c r="C43" s="66" t="s">
        <v>55</v>
      </c>
      <c r="D43" s="38">
        <v>204191.084</v>
      </c>
      <c r="E43" s="38">
        <v>28885.592</v>
      </c>
      <c r="F43" s="38">
        <v>175305.492</v>
      </c>
      <c r="G43" s="38">
        <v>6618.031</v>
      </c>
      <c r="H43" s="38">
        <v>1406.18</v>
      </c>
      <c r="I43" s="38" t="s">
        <v>67</v>
      </c>
      <c r="J43" s="43">
        <v>167281.281</v>
      </c>
    </row>
    <row r="44" spans="2:10" ht="15">
      <c r="B44" s="57" t="s">
        <v>78</v>
      </c>
      <c r="C44" s="66" t="s">
        <v>54</v>
      </c>
      <c r="D44" s="38">
        <v>37430.3</v>
      </c>
      <c r="E44" s="38">
        <v>41.1</v>
      </c>
      <c r="F44" s="38">
        <v>37389.2</v>
      </c>
      <c r="G44" s="38">
        <v>1249.7</v>
      </c>
      <c r="H44" s="38">
        <v>543.2</v>
      </c>
      <c r="I44" s="38" t="s">
        <v>67</v>
      </c>
      <c r="J44" s="43">
        <v>35596.3</v>
      </c>
    </row>
    <row r="45" spans="2:10" ht="15">
      <c r="B45" s="48"/>
      <c r="C45" s="66" t="s">
        <v>55</v>
      </c>
      <c r="D45" s="38">
        <v>45926.543</v>
      </c>
      <c r="E45" s="38">
        <v>157.048</v>
      </c>
      <c r="F45" s="38">
        <v>45769.495</v>
      </c>
      <c r="G45" s="38">
        <v>1825.7</v>
      </c>
      <c r="H45" s="38">
        <v>35.322</v>
      </c>
      <c r="I45" s="38" t="s">
        <v>67</v>
      </c>
      <c r="J45" s="43">
        <v>43908.473</v>
      </c>
    </row>
    <row r="46" spans="2:10" ht="38.25">
      <c r="B46" s="57" t="s">
        <v>110</v>
      </c>
      <c r="C46" s="66" t="s">
        <v>54</v>
      </c>
      <c r="D46" s="38">
        <v>27919.3</v>
      </c>
      <c r="E46" s="38" t="s">
        <v>17</v>
      </c>
      <c r="F46" s="49">
        <v>27919.3</v>
      </c>
      <c r="G46" s="38">
        <v>868.8</v>
      </c>
      <c r="H46" s="38" t="s">
        <v>67</v>
      </c>
      <c r="I46" s="38" t="s">
        <v>67</v>
      </c>
      <c r="J46" s="43">
        <v>27050.5</v>
      </c>
    </row>
    <row r="47" spans="2:10" ht="15">
      <c r="B47" s="48"/>
      <c r="C47" s="66" t="s">
        <v>55</v>
      </c>
      <c r="D47" s="38">
        <v>19834.43</v>
      </c>
      <c r="E47" s="38" t="s">
        <v>17</v>
      </c>
      <c r="F47" s="49">
        <v>19834.43</v>
      </c>
      <c r="G47" s="38" t="s">
        <v>67</v>
      </c>
      <c r="H47" s="38" t="s">
        <v>67</v>
      </c>
      <c r="I47" s="38" t="s">
        <v>67</v>
      </c>
      <c r="J47" s="43">
        <v>19834.43</v>
      </c>
    </row>
    <row r="48" spans="2:10" ht="15">
      <c r="B48" s="51" t="s">
        <v>60</v>
      </c>
      <c r="C48" s="66" t="s">
        <v>54</v>
      </c>
      <c r="D48" s="38">
        <v>46335.6</v>
      </c>
      <c r="E48" s="38">
        <v>37998.4</v>
      </c>
      <c r="F48" s="38">
        <v>8337.3</v>
      </c>
      <c r="G48" s="38" t="s">
        <v>67</v>
      </c>
      <c r="H48" s="38" t="s">
        <v>67</v>
      </c>
      <c r="I48" s="38" t="s">
        <v>67</v>
      </c>
      <c r="J48" s="43">
        <v>8337.3</v>
      </c>
    </row>
    <row r="49" spans="2:10" ht="15">
      <c r="B49" s="35"/>
      <c r="C49" s="66" t="s">
        <v>55</v>
      </c>
      <c r="D49" s="38">
        <v>28702.055</v>
      </c>
      <c r="E49" s="38">
        <v>20401.87</v>
      </c>
      <c r="F49" s="38">
        <v>8300.185</v>
      </c>
      <c r="G49" s="38">
        <v>905.013</v>
      </c>
      <c r="H49" s="38" t="s">
        <v>67</v>
      </c>
      <c r="I49" s="38" t="s">
        <v>67</v>
      </c>
      <c r="J49" s="43">
        <v>7395.172</v>
      </c>
    </row>
    <row r="50" spans="2:10" ht="26.25" customHeight="1">
      <c r="B50" s="51" t="s">
        <v>108</v>
      </c>
      <c r="C50" s="67" t="s">
        <v>54</v>
      </c>
      <c r="D50" s="38">
        <v>49047.5</v>
      </c>
      <c r="E50" s="38">
        <v>1204.2</v>
      </c>
      <c r="F50" s="38">
        <v>47843.2</v>
      </c>
      <c r="G50" s="38">
        <v>26621.5</v>
      </c>
      <c r="H50" s="38">
        <v>2655</v>
      </c>
      <c r="I50" s="38" t="s">
        <v>67</v>
      </c>
      <c r="J50" s="43">
        <v>18566.7</v>
      </c>
    </row>
    <row r="51" spans="2:10" ht="15">
      <c r="B51" s="35"/>
      <c r="C51" s="67" t="s">
        <v>55</v>
      </c>
      <c r="D51" s="38">
        <v>46567.754</v>
      </c>
      <c r="E51" s="38">
        <v>1611.701</v>
      </c>
      <c r="F51" s="38">
        <v>44956.053</v>
      </c>
      <c r="G51" s="38">
        <v>22332.45</v>
      </c>
      <c r="H51" s="38">
        <v>3787.272</v>
      </c>
      <c r="I51" s="38" t="s">
        <v>67</v>
      </c>
      <c r="J51" s="43">
        <v>18836.331</v>
      </c>
    </row>
    <row r="52" spans="2:10" ht="15">
      <c r="B52" s="51" t="s">
        <v>61</v>
      </c>
      <c r="C52" s="67" t="s">
        <v>54</v>
      </c>
      <c r="D52" s="38">
        <v>86280.9</v>
      </c>
      <c r="E52" s="38">
        <v>8.4</v>
      </c>
      <c r="F52" s="38">
        <v>86272.5</v>
      </c>
      <c r="G52" s="38">
        <v>1597.8</v>
      </c>
      <c r="H52" s="38">
        <v>233.3</v>
      </c>
      <c r="I52" s="38" t="s">
        <v>67</v>
      </c>
      <c r="J52" s="43">
        <v>84441.4</v>
      </c>
    </row>
    <row r="53" spans="2:10" ht="15">
      <c r="B53" s="35"/>
      <c r="C53" s="67" t="s">
        <v>55</v>
      </c>
      <c r="D53" s="38">
        <v>94787.701</v>
      </c>
      <c r="E53" s="38">
        <v>0.5</v>
      </c>
      <c r="F53" s="38">
        <v>94787.201</v>
      </c>
      <c r="G53" s="38">
        <v>4520.659</v>
      </c>
      <c r="H53" s="38">
        <v>30.687</v>
      </c>
      <c r="I53" s="38" t="s">
        <v>67</v>
      </c>
      <c r="J53" s="43">
        <v>90235.855</v>
      </c>
    </row>
    <row r="54" spans="2:10" ht="24" customHeight="1">
      <c r="B54" s="51" t="s">
        <v>62</v>
      </c>
      <c r="C54" s="67" t="s">
        <v>54</v>
      </c>
      <c r="D54" s="89">
        <v>40953.1</v>
      </c>
      <c r="E54" s="89">
        <v>681.4</v>
      </c>
      <c r="F54" s="36">
        <v>40271.6</v>
      </c>
      <c r="G54" s="36">
        <v>6450</v>
      </c>
      <c r="H54" s="36">
        <v>12484.3</v>
      </c>
      <c r="I54" s="36" t="s">
        <v>67</v>
      </c>
      <c r="J54" s="41">
        <v>21337.3</v>
      </c>
    </row>
    <row r="55" spans="2:10" ht="15">
      <c r="B55" s="35"/>
      <c r="C55" s="67" t="s">
        <v>55</v>
      </c>
      <c r="D55" s="37">
        <v>81314.121</v>
      </c>
      <c r="E55" s="37">
        <v>456.519</v>
      </c>
      <c r="F55" s="37">
        <v>80857.602</v>
      </c>
      <c r="G55" s="37">
        <v>26472.6</v>
      </c>
      <c r="H55" s="37">
        <v>24048.69</v>
      </c>
      <c r="I55" s="36" t="s">
        <v>67</v>
      </c>
      <c r="J55" s="42">
        <v>30336.312</v>
      </c>
    </row>
    <row r="56" spans="2:10" ht="63.75">
      <c r="B56" s="51" t="s">
        <v>109</v>
      </c>
      <c r="C56" s="67" t="s">
        <v>54</v>
      </c>
      <c r="D56" s="20">
        <v>4192.8</v>
      </c>
      <c r="E56" s="20">
        <v>785.8</v>
      </c>
      <c r="F56" s="62">
        <v>3406.9</v>
      </c>
      <c r="G56" s="62">
        <v>2063.7</v>
      </c>
      <c r="H56" s="36" t="s">
        <v>67</v>
      </c>
      <c r="I56" s="36" t="s">
        <v>67</v>
      </c>
      <c r="J56" s="63">
        <v>1343.3</v>
      </c>
    </row>
    <row r="57" spans="2:10" ht="15">
      <c r="B57" s="59"/>
      <c r="C57" s="67" t="s">
        <v>55</v>
      </c>
      <c r="D57" s="89">
        <v>3422.037</v>
      </c>
      <c r="E57" s="89">
        <v>243.04</v>
      </c>
      <c r="F57" s="36">
        <v>3178.997</v>
      </c>
      <c r="G57" s="36">
        <v>834.66</v>
      </c>
      <c r="H57" s="36">
        <v>96.924</v>
      </c>
      <c r="I57" s="36" t="s">
        <v>67</v>
      </c>
      <c r="J57" s="41">
        <v>2247.413</v>
      </c>
    </row>
    <row r="58" spans="2:10" ht="15">
      <c r="B58" s="51" t="s">
        <v>63</v>
      </c>
      <c r="C58" s="67" t="s">
        <v>54</v>
      </c>
      <c r="D58" s="89">
        <v>1688.3</v>
      </c>
      <c r="E58" s="89">
        <v>1651.7</v>
      </c>
      <c r="F58" s="36">
        <v>36.6</v>
      </c>
      <c r="G58" s="36">
        <v>36.6</v>
      </c>
      <c r="H58" s="36" t="s">
        <v>67</v>
      </c>
      <c r="I58" s="36" t="s">
        <v>67</v>
      </c>
      <c r="J58" s="41" t="s">
        <v>67</v>
      </c>
    </row>
    <row r="59" spans="2:10" ht="15">
      <c r="B59" s="35"/>
      <c r="C59" s="67" t="s">
        <v>55</v>
      </c>
      <c r="D59" s="89">
        <v>2748.513</v>
      </c>
      <c r="E59" s="89">
        <v>886.511</v>
      </c>
      <c r="F59" s="36">
        <v>1862.002</v>
      </c>
      <c r="G59" s="36">
        <v>1619.252</v>
      </c>
      <c r="H59" s="36" t="s">
        <v>67</v>
      </c>
      <c r="I59" s="36" t="s">
        <v>67</v>
      </c>
      <c r="J59" s="41">
        <v>242.75</v>
      </c>
    </row>
    <row r="60" spans="2:10" ht="15">
      <c r="B60" s="51" t="s">
        <v>64</v>
      </c>
      <c r="C60" s="67" t="s">
        <v>54</v>
      </c>
      <c r="D60" s="89">
        <v>101956.4</v>
      </c>
      <c r="E60" s="89">
        <v>651.5</v>
      </c>
      <c r="F60" s="36">
        <v>101304.8</v>
      </c>
      <c r="G60" s="36">
        <v>15293.9</v>
      </c>
      <c r="H60" s="36">
        <v>1358.6</v>
      </c>
      <c r="I60" s="36">
        <v>482.8</v>
      </c>
      <c r="J60" s="41">
        <v>84169.5</v>
      </c>
    </row>
    <row r="61" spans="2:10" ht="15">
      <c r="B61" s="35"/>
      <c r="C61" s="67" t="s">
        <v>55</v>
      </c>
      <c r="D61" s="89">
        <v>91819.222</v>
      </c>
      <c r="E61" s="89">
        <v>183.665</v>
      </c>
      <c r="F61" s="36">
        <v>91635.557</v>
      </c>
      <c r="G61" s="36">
        <v>12524.739</v>
      </c>
      <c r="H61" s="36">
        <v>1470.7</v>
      </c>
      <c r="I61" s="36">
        <v>603.811</v>
      </c>
      <c r="J61" s="41">
        <v>77036.307</v>
      </c>
    </row>
    <row r="62" spans="2:10" ht="15">
      <c r="B62" s="61" t="s">
        <v>65</v>
      </c>
      <c r="C62" s="67" t="s">
        <v>54</v>
      </c>
      <c r="D62" s="89" t="s">
        <v>17</v>
      </c>
      <c r="E62" s="89" t="s">
        <v>17</v>
      </c>
      <c r="F62" s="89" t="s">
        <v>17</v>
      </c>
      <c r="G62" s="89" t="s">
        <v>17</v>
      </c>
      <c r="H62" s="89" t="s">
        <v>17</v>
      </c>
      <c r="I62" s="89" t="s">
        <v>17</v>
      </c>
      <c r="J62" s="3" t="s">
        <v>17</v>
      </c>
    </row>
    <row r="63" spans="2:10" ht="15">
      <c r="B63" s="70"/>
      <c r="C63" s="71" t="s">
        <v>55</v>
      </c>
      <c r="D63" s="74">
        <v>41.805</v>
      </c>
      <c r="E63" s="74">
        <v>41.805</v>
      </c>
      <c r="F63" s="88" t="s">
        <v>17</v>
      </c>
      <c r="G63" s="88" t="s">
        <v>17</v>
      </c>
      <c r="H63" s="88" t="s">
        <v>17</v>
      </c>
      <c r="I63" s="88" t="s">
        <v>17</v>
      </c>
      <c r="J63" s="75" t="s">
        <v>17</v>
      </c>
    </row>
    <row r="64" spans="2:10" ht="15">
      <c r="B64" s="76"/>
      <c r="C64" s="76"/>
      <c r="D64" s="76"/>
      <c r="E64" s="76"/>
      <c r="F64" s="76"/>
      <c r="G64" s="76"/>
      <c r="H64" s="76"/>
      <c r="I64" s="76"/>
      <c r="J64" s="76"/>
    </row>
  </sheetData>
  <mergeCells count="8">
    <mergeCell ref="B6:J6"/>
    <mergeCell ref="B35:J35"/>
    <mergeCell ref="B2:J2"/>
    <mergeCell ref="B3:C4"/>
    <mergeCell ref="D3:D5"/>
    <mergeCell ref="E3:E5"/>
    <mergeCell ref="F3:J4"/>
    <mergeCell ref="B5:C5"/>
  </mergeCells>
  <hyperlinks>
    <hyperlink ref="M3" location="Spis_tablic!A1" display="SPIS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zoomScale="110" zoomScaleNormal="110" workbookViewId="0" topLeftCell="A1">
      <selection activeCell="I3" sqref="I3"/>
    </sheetView>
  </sheetViews>
  <sheetFormatPr defaultColWidth="9.140625" defaultRowHeight="15"/>
  <cols>
    <col min="1" max="1" width="9.140625" style="1" customWidth="1"/>
    <col min="2" max="2" width="40.57421875" style="1" customWidth="1"/>
    <col min="3" max="3" width="13.00390625" style="1" customWidth="1"/>
    <col min="4" max="4" width="13.57421875" style="1" customWidth="1"/>
    <col min="5" max="5" width="11.57421875" style="1" customWidth="1"/>
    <col min="6" max="6" width="11.00390625" style="1" customWidth="1"/>
    <col min="7" max="16384" width="9.140625" style="1" customWidth="1"/>
  </cols>
  <sheetData>
    <row r="2" ht="13.5" thickBot="1">
      <c r="B2" s="95" t="s">
        <v>106</v>
      </c>
    </row>
    <row r="3" spans="2:9" ht="13.5" thickBot="1">
      <c r="B3" s="132" t="s">
        <v>68</v>
      </c>
      <c r="C3" s="125">
        <v>2016</v>
      </c>
      <c r="D3" s="125"/>
      <c r="E3" s="125">
        <v>2017</v>
      </c>
      <c r="F3" s="126"/>
      <c r="I3" s="7" t="s">
        <v>75</v>
      </c>
    </row>
    <row r="4" spans="2:6" ht="13.5" thickBot="1">
      <c r="B4" s="132"/>
      <c r="C4" s="91" t="s">
        <v>34</v>
      </c>
      <c r="D4" s="91" t="s">
        <v>36</v>
      </c>
      <c r="E4" s="91" t="s">
        <v>34</v>
      </c>
      <c r="F4" s="92" t="s">
        <v>36</v>
      </c>
    </row>
    <row r="5" spans="2:6" ht="15">
      <c r="B5" s="72" t="s">
        <v>15</v>
      </c>
      <c r="C5" s="33">
        <f>SUM(C6:C14)</f>
        <v>2977295</v>
      </c>
      <c r="D5" s="33">
        <f>SUM(D6:D14)</f>
        <v>246209165</v>
      </c>
      <c r="E5" s="33">
        <f>SUM(E6:E14)</f>
        <v>2922495</v>
      </c>
      <c r="F5" s="73">
        <f>SUM(F6:F14)</f>
        <v>250475928</v>
      </c>
    </row>
    <row r="6" spans="2:6" ht="15">
      <c r="B6" s="4" t="s">
        <v>69</v>
      </c>
      <c r="C6" s="9">
        <v>1107753</v>
      </c>
      <c r="D6" s="19">
        <v>4123220</v>
      </c>
      <c r="E6" s="19">
        <v>1331290</v>
      </c>
      <c r="F6" s="58">
        <v>24129189</v>
      </c>
    </row>
    <row r="7" spans="2:6" ht="25.5">
      <c r="B7" s="4" t="s">
        <v>81</v>
      </c>
      <c r="C7" s="9">
        <v>1642</v>
      </c>
      <c r="D7" s="9">
        <v>1609480</v>
      </c>
      <c r="E7" s="9">
        <v>1660</v>
      </c>
      <c r="F7" s="10">
        <v>1922878</v>
      </c>
    </row>
    <row r="8" spans="2:6" ht="15">
      <c r="B8" s="4" t="s">
        <v>70</v>
      </c>
      <c r="C8" s="9">
        <v>441</v>
      </c>
      <c r="D8" s="9">
        <v>209730</v>
      </c>
      <c r="E8" s="19">
        <v>130</v>
      </c>
      <c r="F8" s="58">
        <v>127400</v>
      </c>
    </row>
    <row r="9" spans="2:6" ht="25.5">
      <c r="B9" s="4" t="s">
        <v>82</v>
      </c>
      <c r="C9" s="9">
        <v>500</v>
      </c>
      <c r="D9" s="9">
        <v>160000</v>
      </c>
      <c r="E9" s="9">
        <v>220</v>
      </c>
      <c r="F9" s="10">
        <v>58300</v>
      </c>
    </row>
    <row r="10" spans="2:6" ht="25.5">
      <c r="B10" s="4" t="s">
        <v>83</v>
      </c>
      <c r="C10" s="9">
        <v>1824</v>
      </c>
      <c r="D10" s="9">
        <v>1079468</v>
      </c>
      <c r="E10" s="9">
        <v>2412</v>
      </c>
      <c r="F10" s="10">
        <v>1313930</v>
      </c>
    </row>
    <row r="11" spans="2:6" ht="15">
      <c r="B11" s="4" t="s">
        <v>71</v>
      </c>
      <c r="C11" s="9">
        <v>1126574</v>
      </c>
      <c r="D11" s="9">
        <v>186133093</v>
      </c>
      <c r="E11" s="9">
        <v>1164242</v>
      </c>
      <c r="F11" s="10">
        <v>184399241</v>
      </c>
    </row>
    <row r="12" spans="2:6" ht="15">
      <c r="B12" s="4" t="s">
        <v>72</v>
      </c>
      <c r="C12" s="9">
        <v>22405</v>
      </c>
      <c r="D12" s="9">
        <v>9015876</v>
      </c>
      <c r="E12" s="9">
        <v>41814</v>
      </c>
      <c r="F12" s="10">
        <v>14388087</v>
      </c>
    </row>
    <row r="13" spans="2:6" ht="15">
      <c r="B13" s="4" t="s">
        <v>73</v>
      </c>
      <c r="C13" s="9">
        <v>308</v>
      </c>
      <c r="D13" s="9">
        <v>199958</v>
      </c>
      <c r="E13" s="9" t="s">
        <v>17</v>
      </c>
      <c r="F13" s="10" t="s">
        <v>17</v>
      </c>
    </row>
    <row r="14" spans="2:6" ht="15">
      <c r="B14" s="111" t="s">
        <v>74</v>
      </c>
      <c r="C14" s="47">
        <v>715848</v>
      </c>
      <c r="D14" s="47">
        <v>43678340</v>
      </c>
      <c r="E14" s="47">
        <v>380727</v>
      </c>
      <c r="F14" s="46">
        <v>24136903</v>
      </c>
    </row>
  </sheetData>
  <mergeCells count="3">
    <mergeCell ref="B3:B4"/>
    <mergeCell ref="C3:D3"/>
    <mergeCell ref="E3:F3"/>
  </mergeCells>
  <hyperlinks>
    <hyperlink ref="I3" location="Spis_tablic!A1" display="SPI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Transport wodny śródlądowy w Polsce w 2017 r.</dc:title>
  <dc:subject/>
  <dc:creator>Karolak Katarzyna</dc:creator>
  <cp:keywords/>
  <dc:description/>
  <cp:lastModifiedBy>Koszela Alicja</cp:lastModifiedBy>
  <dcterms:created xsi:type="dcterms:W3CDTF">2018-06-29T07:32:06Z</dcterms:created>
  <dcterms:modified xsi:type="dcterms:W3CDTF">2018-07-31T07:26:30Z</dcterms:modified>
  <cp:category/>
  <cp:version/>
  <cp:contentType/>
  <cp:contentStatus/>
</cp:coreProperties>
</file>